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3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4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5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6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drawings/drawing7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8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6605" windowHeight="8430" tabRatio="914" activeTab="9"/>
  </bookViews>
  <sheets>
    <sheet name="受付スケジュール" sheetId="17" r:id="rId1"/>
    <sheet name="①大阪第1回" sheetId="4" r:id="rId2"/>
    <sheet name="②大阪第2回" sheetId="5" r:id="rId3"/>
    <sheet name="③大阪第3回" sheetId="19" r:id="rId4"/>
    <sheet name="④大阪第4回" sheetId="7" r:id="rId5"/>
    <sheet name="⑤大阪第5回" sheetId="21" r:id="rId6"/>
    <sheet name="⑥大阪第6回" sheetId="9" r:id="rId7"/>
    <sheet name="⑦万博ナイター" sheetId="18" r:id="rId8"/>
    <sheet name="⑧近畿" sheetId="8" r:id="rId9"/>
    <sheet name="⑨クリスマス会申込書" sheetId="20" r:id="rId10"/>
    <sheet name="HKSC大会・お別れ会・リレーカーニバル" sheetId="22" r:id="rId11"/>
  </sheets>
  <definedNames>
    <definedName name="_xlnm.Print_Area" localSheetId="1">①大阪第1回!$A$1:$X$42</definedName>
    <definedName name="_xlnm.Print_Area" localSheetId="2">②大阪第2回!$A$1:$X$42</definedName>
    <definedName name="_xlnm.Print_Area" localSheetId="3">③大阪第3回!$A$1:$X$42</definedName>
    <definedName name="_xlnm.Print_Area" localSheetId="4">④大阪第4回!$A$1:$X$42</definedName>
    <definedName name="_xlnm.Print_Area" localSheetId="5">⑤大阪第5回!$A$1:$X$42</definedName>
    <definedName name="_xlnm.Print_Area" localSheetId="6">⑥大阪第6回!$A$1:$X$42</definedName>
    <definedName name="_xlnm.Print_Area" localSheetId="7">⑦万博ナイター!$A$1:$X$41</definedName>
    <definedName name="_xlnm.Print_Area" localSheetId="8">⑧近畿!$A$1:$X$48</definedName>
    <definedName name="_xlnm.Print_Area" localSheetId="9">⑨クリスマス会申込書!$A$1:$X$43</definedName>
    <definedName name="_xlnm.Print_Area" localSheetId="10">HKSC大会・お別れ会・リレーカーニバル!$A$1:$X$40</definedName>
    <definedName name="_xlnm.Print_Area" localSheetId="0">受付スケジュール!$A$1:$J$21</definedName>
  </definedNames>
  <calcPr calcId="145621"/>
</workbook>
</file>

<file path=xl/calcChain.xml><?xml version="1.0" encoding="utf-8"?>
<calcChain xmlns="http://schemas.openxmlformats.org/spreadsheetml/2006/main">
  <c r="H17" i="17" l="1"/>
  <c r="B34" i="21" l="1"/>
  <c r="A34" i="21"/>
  <c r="L25" i="21"/>
  <c r="I25" i="21"/>
  <c r="C25" i="21"/>
  <c r="A25" i="21"/>
  <c r="V24" i="21"/>
  <c r="S24" i="21"/>
  <c r="K24" i="21"/>
  <c r="I24" i="21"/>
  <c r="C24" i="21"/>
  <c r="A24" i="21"/>
  <c r="F4" i="17"/>
  <c r="H4" i="17"/>
  <c r="H15" i="17"/>
  <c r="I15" i="17" s="1"/>
  <c r="F15" i="17"/>
  <c r="G15" i="17" s="1"/>
  <c r="C10" i="17"/>
  <c r="M12" i="17"/>
  <c r="N12" i="17" s="1"/>
  <c r="K12" i="17"/>
  <c r="L12" i="17" s="1"/>
  <c r="H12" i="17"/>
  <c r="I12" i="17" s="1"/>
  <c r="F12" i="17"/>
  <c r="G12" i="17" s="1"/>
  <c r="C12" i="17"/>
  <c r="F3" i="17" l="1"/>
  <c r="T22" i="20" l="1"/>
  <c r="T21" i="20"/>
  <c r="B35" i="20"/>
  <c r="A35" i="20"/>
  <c r="L30" i="20"/>
  <c r="I30" i="20"/>
  <c r="C30" i="20"/>
  <c r="A30" i="20"/>
  <c r="V29" i="20"/>
  <c r="S29" i="20"/>
  <c r="K29" i="20"/>
  <c r="I29" i="20"/>
  <c r="C29" i="20"/>
  <c r="A29" i="20"/>
  <c r="T24" i="20" l="1"/>
  <c r="K37" i="20" s="1"/>
  <c r="B34" i="19"/>
  <c r="A34" i="19"/>
  <c r="L25" i="19"/>
  <c r="I25" i="19"/>
  <c r="C25" i="19"/>
  <c r="A25" i="19"/>
  <c r="V24" i="19"/>
  <c r="S24" i="19"/>
  <c r="K24" i="19"/>
  <c r="I24" i="19"/>
  <c r="C24" i="19"/>
  <c r="A24" i="19"/>
  <c r="K21" i="17"/>
  <c r="L21" i="17" s="1"/>
  <c r="H14" i="17"/>
  <c r="I14" i="17" s="1"/>
  <c r="F14" i="17"/>
  <c r="G14" i="17" s="1"/>
  <c r="H7" i="17"/>
  <c r="I7" i="17" s="1"/>
  <c r="F7" i="17"/>
  <c r="G7" i="17" s="1"/>
  <c r="H6" i="17"/>
  <c r="I6" i="17" s="1"/>
  <c r="F6" i="17"/>
  <c r="G6" i="17" s="1"/>
  <c r="I4" i="17"/>
  <c r="G4" i="17"/>
  <c r="G3" i="17"/>
  <c r="H3" i="17"/>
  <c r="I3" i="17" s="1"/>
  <c r="H5" i="17"/>
  <c r="I5" i="17" s="1"/>
  <c r="H8" i="17"/>
  <c r="I8" i="17" s="1"/>
  <c r="K9" i="17"/>
  <c r="L9" i="17" s="1"/>
  <c r="K24" i="17"/>
  <c r="L24" i="17" s="1"/>
  <c r="H13" i="17"/>
  <c r="I13" i="17" s="1"/>
  <c r="F18" i="17"/>
  <c r="G18" i="17" s="1"/>
  <c r="H18" i="17"/>
  <c r="I18" i="17" s="1"/>
  <c r="F13" i="17"/>
  <c r="G13" i="17" s="1"/>
  <c r="F5" i="17"/>
  <c r="G5" i="17" s="1"/>
  <c r="K14" i="17"/>
  <c r="L14" i="17" s="1"/>
  <c r="K13" i="17"/>
  <c r="L13" i="17" s="1"/>
  <c r="K7" i="17"/>
  <c r="L7" i="17" s="1"/>
  <c r="M6" i="17"/>
  <c r="N6" i="17" s="1"/>
  <c r="K6" i="17"/>
  <c r="L6" i="17" s="1"/>
  <c r="L18" i="17"/>
  <c r="N5" i="17"/>
  <c r="L4" i="17"/>
  <c r="H21" i="17"/>
  <c r="I21" i="17" s="1"/>
  <c r="H20" i="17"/>
  <c r="I20" i="17" s="1"/>
  <c r="I17" i="17"/>
  <c r="F21" i="17"/>
  <c r="G21" i="17" s="1"/>
  <c r="F20" i="17"/>
  <c r="G20" i="17" s="1"/>
  <c r="F17" i="17"/>
  <c r="G17" i="17" s="1"/>
  <c r="F8" i="17"/>
  <c r="G8" i="17" s="1"/>
  <c r="I24" i="17"/>
  <c r="G24" i="17"/>
  <c r="C3" i="17"/>
  <c r="C4" i="17"/>
  <c r="C5" i="17"/>
  <c r="C6" i="17"/>
  <c r="C7" i="17"/>
  <c r="C8" i="17"/>
  <c r="C9" i="17"/>
  <c r="C11" i="17"/>
  <c r="C13" i="17"/>
  <c r="C14" i="17"/>
  <c r="C16" i="17"/>
  <c r="C17" i="17"/>
  <c r="C19" i="17"/>
  <c r="C20" i="17"/>
  <c r="C21" i="17"/>
  <c r="C24" i="17"/>
  <c r="K3" i="17"/>
  <c r="L3" i="17" s="1"/>
  <c r="M3" i="17"/>
  <c r="N3" i="17" s="1"/>
  <c r="K5" i="17"/>
  <c r="L5" i="17" s="1"/>
  <c r="M14" i="17" l="1"/>
  <c r="N14" i="17" s="1"/>
  <c r="K20" i="17"/>
  <c r="L20" i="17" s="1"/>
  <c r="K17" i="17"/>
  <c r="L17" i="17" s="1"/>
  <c r="K8" i="17"/>
  <c r="L8" i="17" s="1"/>
  <c r="M7" i="17"/>
  <c r="N7" i="17" s="1"/>
  <c r="M4" i="17"/>
  <c r="N4" i="17" s="1"/>
  <c r="B33" i="18" l="1"/>
  <c r="A33" i="18"/>
  <c r="L25" i="18"/>
  <c r="I25" i="18"/>
  <c r="C25" i="18"/>
  <c r="A25" i="18"/>
  <c r="V24" i="18"/>
  <c r="S24" i="18"/>
  <c r="K24" i="18"/>
  <c r="I24" i="18"/>
  <c r="C24" i="18"/>
  <c r="A24" i="18"/>
  <c r="M23" i="8" l="1"/>
  <c r="K29" i="8"/>
  <c r="C30" i="8"/>
  <c r="C24" i="9"/>
  <c r="B34" i="9"/>
  <c r="A34" i="9"/>
  <c r="L25" i="9"/>
  <c r="I25" i="9"/>
  <c r="C25" i="9"/>
  <c r="A25" i="9"/>
  <c r="V24" i="9"/>
  <c r="S24" i="9"/>
  <c r="K24" i="9"/>
  <c r="I24" i="9"/>
  <c r="A24" i="9"/>
  <c r="B40" i="8"/>
  <c r="A40" i="8"/>
  <c r="L30" i="8"/>
  <c r="I30" i="8"/>
  <c r="A30" i="8"/>
  <c r="V29" i="8"/>
  <c r="S29" i="8"/>
  <c r="I29" i="8"/>
  <c r="C29" i="8"/>
  <c r="A29" i="8"/>
  <c r="B34" i="7"/>
  <c r="A34" i="7"/>
  <c r="L25" i="7"/>
  <c r="I25" i="7"/>
  <c r="C25" i="7"/>
  <c r="A25" i="7"/>
  <c r="V24" i="7"/>
  <c r="S24" i="7"/>
  <c r="K24" i="7"/>
  <c r="I24" i="7"/>
  <c r="A24" i="7"/>
  <c r="B34" i="5"/>
  <c r="A34" i="5"/>
  <c r="L25" i="5"/>
  <c r="I25" i="5"/>
  <c r="C25" i="5"/>
  <c r="A25" i="5"/>
  <c r="V24" i="5"/>
  <c r="S24" i="5"/>
  <c r="K24" i="5"/>
  <c r="I24" i="5"/>
  <c r="C24" i="5"/>
  <c r="A24" i="5"/>
  <c r="B34" i="4" l="1"/>
  <c r="C25" i="4"/>
  <c r="A24" i="4"/>
  <c r="C24" i="4"/>
  <c r="I24" i="4"/>
  <c r="K24" i="4"/>
  <c r="S24" i="4"/>
  <c r="V24" i="4"/>
  <c r="A25" i="4"/>
  <c r="I25" i="4"/>
  <c r="L25" i="4"/>
  <c r="A34" i="4"/>
</calcChain>
</file>

<file path=xl/sharedStrings.xml><?xml version="1.0" encoding="utf-8"?>
<sst xmlns="http://schemas.openxmlformats.org/spreadsheetml/2006/main" count="694" uniqueCount="271">
  <si>
    <t>HKSC陸上競技スクール　大会等申込書</t>
    <rPh sb="4" eb="6">
      <t>リクジョウ</t>
    </rPh>
    <rPh sb="6" eb="8">
      <t>キョウギ</t>
    </rPh>
    <rPh sb="13" eb="16">
      <t>タイカイトウ</t>
    </rPh>
    <rPh sb="16" eb="19">
      <t>モウシコミショ</t>
    </rPh>
    <phoneticPr fontId="1"/>
  </si>
  <si>
    <t>行事名</t>
    <rPh sb="0" eb="2">
      <t>ギョウジ</t>
    </rPh>
    <rPh sb="2" eb="3">
      <t>メイ</t>
    </rPh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</si>
  <si>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</si>
  <si>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</si>
  <si>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t>出欠</t>
    <rPh sb="0" eb="2">
      <t>シュッケツ</t>
    </rPh>
    <phoneticPr fontId="1"/>
  </si>
  <si>
    <t>切り取り</t>
    <rPh sb="0" eb="1">
      <t>キ</t>
    </rPh>
    <rPh sb="2" eb="3">
      <t>ト</t>
    </rPh>
    <phoneticPr fontId="1"/>
  </si>
  <si>
    <t>受領証</t>
    <rPh sb="0" eb="3">
      <t>ジュリョウショウ</t>
    </rPh>
    <phoneticPr fontId="1"/>
  </si>
  <si>
    <t>様</t>
    <rPh sb="0" eb="1">
      <t>サマ</t>
    </rPh>
    <phoneticPr fontId="1"/>
  </si>
  <si>
    <t>公益財団法人枚方体育協会</t>
    <rPh sb="0" eb="12">
      <t>タイキョウ</t>
    </rPh>
    <phoneticPr fontId="6"/>
  </si>
  <si>
    <t>ひらかたキングフィッシャーズスポーツクラブ　陸上競技スクール　㊞</t>
    <rPh sb="22" eb="24">
      <t>リクジョウ</t>
    </rPh>
    <rPh sb="24" eb="26">
      <t>キョウギ</t>
    </rPh>
    <phoneticPr fontId="6"/>
  </si>
  <si>
    <t>　上記、金額を大会参加料として預かりました。</t>
    <rPh sb="1" eb="3">
      <t>ジョウキ</t>
    </rPh>
    <rPh sb="4" eb="6">
      <t>キンガク</t>
    </rPh>
    <rPh sb="7" eb="9">
      <t>タイカイ</t>
    </rPh>
    <rPh sb="9" eb="12">
      <t>サンカリョウ</t>
    </rPh>
    <rPh sb="15" eb="16">
      <t>アズ</t>
    </rPh>
    <phoneticPr fontId="6"/>
  </si>
  <si>
    <t>保護者</t>
    <rPh sb="0" eb="3">
      <t>ホゴシャ</t>
    </rPh>
    <phoneticPr fontId="6"/>
  </si>
  <si>
    <t>年生</t>
    <rPh sb="0" eb="1">
      <t>ネン</t>
    </rPh>
    <rPh sb="1" eb="2">
      <t>セイ</t>
    </rPh>
    <phoneticPr fontId="1"/>
  </si>
  <si>
    <t>期日</t>
    <rPh sb="0" eb="2">
      <t>キジツ</t>
    </rPh>
    <phoneticPr fontId="1"/>
  </si>
  <si>
    <t>性別</t>
    <rPh sb="0" eb="1">
      <t>セイ</t>
    </rPh>
    <rPh sb="1" eb="2">
      <t>ベツ</t>
    </rPh>
    <phoneticPr fontId="1"/>
  </si>
  <si>
    <t>学年</t>
    <rPh sb="0" eb="1">
      <t>ガク</t>
    </rPh>
    <rPh sb="1" eb="2">
      <t>ネン</t>
    </rPh>
    <phoneticPr fontId="1"/>
  </si>
  <si>
    <t>集合場所</t>
    <rPh sb="0" eb="2">
      <t>シュウゴウ</t>
    </rPh>
    <rPh sb="2" eb="4">
      <t>バショ</t>
    </rPh>
    <phoneticPr fontId="1"/>
  </si>
  <si>
    <t>集合時間</t>
    <rPh sb="0" eb="2">
      <t>シュウゴウ</t>
    </rPh>
    <rPh sb="2" eb="4">
      <t>ジカン</t>
    </rPh>
    <phoneticPr fontId="1"/>
  </si>
  <si>
    <t>会場</t>
    <rPh sb="0" eb="2">
      <t>カイジョウ</t>
    </rPh>
    <phoneticPr fontId="1"/>
  </si>
  <si>
    <t>参加料</t>
    <rPh sb="0" eb="3">
      <t>サンカリョウ</t>
    </rPh>
    <phoneticPr fontId="1"/>
  </si>
  <si>
    <t>８時１５分</t>
    <rPh sb="1" eb="2">
      <t>ジ</t>
    </rPh>
    <rPh sb="4" eb="5">
      <t>フン</t>
    </rPh>
    <phoneticPr fontId="1"/>
  </si>
  <si>
    <t>正門北側階段上(体育館側）</t>
    <phoneticPr fontId="1"/>
  </si>
  <si>
    <t>申込
内容</t>
    <rPh sb="0" eb="1">
      <t>モウ</t>
    </rPh>
    <rPh sb="1" eb="2">
      <t>コ</t>
    </rPh>
    <rPh sb="3" eb="4">
      <t>ナイ</t>
    </rPh>
    <rPh sb="4" eb="5">
      <t>カタチ</t>
    </rPh>
    <phoneticPr fontId="1"/>
  </si>
  <si>
    <t>氏名</t>
    <rPh sb="0" eb="1">
      <t>シ</t>
    </rPh>
    <rPh sb="1" eb="2">
      <t>メイ</t>
    </rPh>
    <phoneticPr fontId="1"/>
  </si>
  <si>
    <t>参加制限</t>
    <rPh sb="0" eb="2">
      <t>サンカ</t>
    </rPh>
    <rPh sb="2" eb="4">
      <t>セイゲン</t>
    </rPh>
    <phoneticPr fontId="1"/>
  </si>
  <si>
    <t>４年生</t>
    <rPh sb="1" eb="3">
      <t>ネンセイ</t>
    </rPh>
    <phoneticPr fontId="1"/>
  </si>
  <si>
    <t>５・６年生</t>
    <rPh sb="3" eb="5">
      <t>ネンセイ</t>
    </rPh>
    <phoneticPr fontId="1"/>
  </si>
  <si>
    <t>申込方法</t>
    <rPh sb="0" eb="1">
      <t>モウ</t>
    </rPh>
    <rPh sb="1" eb="2">
      <t>コ</t>
    </rPh>
    <rPh sb="2" eb="4">
      <t>ホウホウ</t>
    </rPh>
    <phoneticPr fontId="1"/>
  </si>
  <si>
    <t>受付開始予定日</t>
    <rPh sb="0" eb="2">
      <t>ウケツケ</t>
    </rPh>
    <rPh sb="2" eb="4">
      <t>カイシ</t>
    </rPh>
    <rPh sb="4" eb="7">
      <t>ヨテイビ</t>
    </rPh>
    <phoneticPr fontId="1"/>
  </si>
  <si>
    <t>締切日</t>
    <rPh sb="0" eb="3">
      <t>シメキリビ</t>
    </rPh>
    <phoneticPr fontId="1"/>
  </si>
  <si>
    <r>
      <t xml:space="preserve">枚方市立陸上競技場
</t>
    </r>
    <r>
      <rPr>
        <sz val="9"/>
        <color theme="1"/>
        <rFont val="ＭＳ ゴシック"/>
        <family val="3"/>
        <charset val="128"/>
      </rPr>
      <t>枚方市中宮大池4-10-1
072-848-4899</t>
    </r>
    <rPh sb="0" eb="9">
      <t>ヒラ</t>
    </rPh>
    <rPh sb="10" eb="13">
      <t>ヒラカタシ</t>
    </rPh>
    <rPh sb="13" eb="15">
      <t>ナカミヤ</t>
    </rPh>
    <rPh sb="15" eb="17">
      <t>オオイケ</t>
    </rPh>
    <phoneticPr fontId="1"/>
  </si>
  <si>
    <t>①</t>
    <phoneticPr fontId="1"/>
  </si>
  <si>
    <t>※□に✓を入れてください。</t>
    <phoneticPr fontId="1"/>
  </si>
  <si>
    <t>金、３００円也</t>
    <rPh sb="0" eb="1">
      <t>キン</t>
    </rPh>
    <rPh sb="5" eb="6">
      <t>エン</t>
    </rPh>
    <rPh sb="6" eb="7">
      <t>ナリ</t>
    </rPh>
    <phoneticPr fontId="6"/>
  </si>
  <si>
    <t>※一人１種目（リレーは兼ねてもよい）</t>
    <rPh sb="1" eb="3">
      <t>ヒトリ</t>
    </rPh>
    <rPh sb="4" eb="6">
      <t>シュモク</t>
    </rPh>
    <rPh sb="11" eb="12">
      <t>カ</t>
    </rPh>
    <phoneticPr fontId="1"/>
  </si>
  <si>
    <t>注意
事項</t>
    <rPh sb="0" eb="2">
      <t>チュウイ</t>
    </rPh>
    <rPh sb="3" eb="5">
      <t>ジコウ</t>
    </rPh>
    <phoneticPr fontId="1"/>
  </si>
  <si>
    <t>(1)各自で昼食、飲料水、着替え、タオル、帽子等を用意すること。</t>
    <rPh sb="3" eb="5">
      <t>カクジ</t>
    </rPh>
    <rPh sb="6" eb="8">
      <t>チュウショク</t>
    </rPh>
    <rPh sb="9" eb="12">
      <t>インリョウスイ</t>
    </rPh>
    <rPh sb="13" eb="15">
      <t>キガ</t>
    </rPh>
    <rPh sb="21" eb="24">
      <t>ボウシトウ</t>
    </rPh>
    <rPh sb="25" eb="27">
      <t>ヨウイ</t>
    </rPh>
    <phoneticPr fontId="1"/>
  </si>
  <si>
    <t>(2)はちまきを着用のこと</t>
    <rPh sb="8" eb="10">
      <t>チャクヨウ</t>
    </rPh>
    <phoneticPr fontId="1"/>
  </si>
  <si>
    <t>(3)保護者は、当日に役割分担表をお渡ししますので、ご協力願います。</t>
    <rPh sb="3" eb="6">
      <t>ホゴシャ</t>
    </rPh>
    <rPh sb="8" eb="10">
      <t>トウジツ</t>
    </rPh>
    <rPh sb="11" eb="13">
      <t>ヤクワリ</t>
    </rPh>
    <rPh sb="13" eb="15">
      <t>ブンタン</t>
    </rPh>
    <rPh sb="15" eb="16">
      <t>ヒョウ</t>
    </rPh>
    <rPh sb="18" eb="19">
      <t>ワタ</t>
    </rPh>
    <rPh sb="27" eb="30">
      <t>キョウリョクネガ</t>
    </rPh>
    <phoneticPr fontId="1"/>
  </si>
  <si>
    <t>(4)リレーは、人数の都合で参加できない場合があります。</t>
    <rPh sb="8" eb="10">
      <t>ニンズウ</t>
    </rPh>
    <rPh sb="11" eb="13">
      <t>ツゴウ</t>
    </rPh>
    <rPh sb="14" eb="16">
      <t>サンカ</t>
    </rPh>
    <rPh sb="20" eb="22">
      <t>バアイ</t>
    </rPh>
    <phoneticPr fontId="1"/>
  </si>
  <si>
    <t>(5)時間等に変更があった場合はメールにてお知らせいたします。</t>
    <phoneticPr fontId="1"/>
  </si>
  <si>
    <t>お願い</t>
    <rPh sb="1" eb="2">
      <t>ネガ</t>
    </rPh>
    <phoneticPr fontId="1"/>
  </si>
  <si>
    <t>参加しない場合も必ず提出してください。（確認は原則として行いません。）</t>
    <rPh sb="0" eb="2">
      <t>サンカ</t>
    </rPh>
    <rPh sb="5" eb="7">
      <t>バアイ</t>
    </rPh>
    <rPh sb="8" eb="9">
      <t>カナラ</t>
    </rPh>
    <rPh sb="10" eb="12">
      <t>テイシュツ</t>
    </rPh>
    <rPh sb="20" eb="22">
      <t>カクニン</t>
    </rPh>
    <rPh sb="23" eb="25">
      <t>ゲンソク</t>
    </rPh>
    <rPh sb="28" eb="29">
      <t>オコナ</t>
    </rPh>
    <phoneticPr fontId="1"/>
  </si>
  <si>
    <t>枚方市立陸上競技場の事務所に参加料を添えて提出のこと。(休場日以外はいつでも可)</t>
    <rPh sb="0" eb="9">
      <t>ヒラ</t>
    </rPh>
    <rPh sb="10" eb="12">
      <t>ジム</t>
    </rPh>
    <rPh sb="12" eb="13">
      <t>ショ</t>
    </rPh>
    <rPh sb="14" eb="17">
      <t>サンカリョウ</t>
    </rPh>
    <rPh sb="18" eb="19">
      <t>ソ</t>
    </rPh>
    <rPh sb="21" eb="23">
      <t>テイシュツ</t>
    </rPh>
    <rPh sb="38" eb="39">
      <t>カ</t>
    </rPh>
    <phoneticPr fontId="1"/>
  </si>
  <si>
    <t>連絡事項</t>
    <rPh sb="0" eb="2">
      <t>レンラク</t>
    </rPh>
    <rPh sb="2" eb="4">
      <t>ジコウ</t>
    </rPh>
    <phoneticPr fontId="1"/>
  </si>
  <si>
    <t>申込書</t>
    <rPh sb="0" eb="2">
      <t>モウシコミ</t>
    </rPh>
    <rPh sb="2" eb="3">
      <t>ショ</t>
    </rPh>
    <phoneticPr fontId="1"/>
  </si>
  <si>
    <t>　　(特別な事情がない限り、全保護者出席でお願いします。）</t>
    <rPh sb="3" eb="5">
      <t>トクベツ</t>
    </rPh>
    <rPh sb="6" eb="8">
      <t>ジジョウ</t>
    </rPh>
    <rPh sb="11" eb="12">
      <t>カギ</t>
    </rPh>
    <rPh sb="14" eb="15">
      <t>ゼン</t>
    </rPh>
    <rPh sb="15" eb="18">
      <t>ホゴシャ</t>
    </rPh>
    <rPh sb="18" eb="20">
      <t>シュッセキ</t>
    </rPh>
    <rPh sb="22" eb="23">
      <t>ネガ</t>
    </rPh>
    <phoneticPr fontId="1"/>
  </si>
  <si>
    <t>大阪第２回記録会</t>
    <rPh sb="0" eb="2">
      <t>オオサカ</t>
    </rPh>
    <rPh sb="2" eb="3">
      <t>ダイ</t>
    </rPh>
    <rPh sb="4" eb="5">
      <t>カイ</t>
    </rPh>
    <rPh sb="5" eb="7">
      <t>キロク</t>
    </rPh>
    <rPh sb="7" eb="8">
      <t>カイ</t>
    </rPh>
    <phoneticPr fontId="1"/>
  </si>
  <si>
    <t>大阪第１回記録会</t>
    <rPh sb="0" eb="2">
      <t>オオサカ</t>
    </rPh>
    <rPh sb="2" eb="3">
      <t>ダイ</t>
    </rPh>
    <rPh sb="4" eb="5">
      <t>カイ</t>
    </rPh>
    <rPh sb="5" eb="7">
      <t>キロク</t>
    </rPh>
    <rPh sb="7" eb="8">
      <t>カイ</t>
    </rPh>
    <phoneticPr fontId="1"/>
  </si>
  <si>
    <t>②</t>
    <phoneticPr fontId="1"/>
  </si>
  <si>
    <t>大阪第３回記録会</t>
    <rPh sb="0" eb="2">
      <t>オオサカ</t>
    </rPh>
    <rPh sb="2" eb="3">
      <t>ダイ</t>
    </rPh>
    <rPh sb="4" eb="5">
      <t>カイ</t>
    </rPh>
    <rPh sb="5" eb="7">
      <t>キロク</t>
    </rPh>
    <rPh sb="7" eb="8">
      <t>カイ</t>
    </rPh>
    <phoneticPr fontId="1"/>
  </si>
  <si>
    <t>③</t>
    <phoneticPr fontId="1"/>
  </si>
  <si>
    <t>大阪第４回記録会
全国大会大阪予選</t>
    <rPh sb="0" eb="2">
      <t>オオサカ</t>
    </rPh>
    <rPh sb="2" eb="3">
      <t>ダイ</t>
    </rPh>
    <rPh sb="4" eb="5">
      <t>カイ</t>
    </rPh>
    <rPh sb="5" eb="7">
      <t>キロク</t>
    </rPh>
    <rPh sb="7" eb="8">
      <t>カイ</t>
    </rPh>
    <rPh sb="9" eb="11">
      <t>ゼンコク</t>
    </rPh>
    <rPh sb="11" eb="13">
      <t>タイカイ</t>
    </rPh>
    <rPh sb="13" eb="15">
      <t>オオサカ</t>
    </rPh>
    <rPh sb="15" eb="17">
      <t>ヨセン</t>
    </rPh>
    <phoneticPr fontId="1"/>
  </si>
  <si>
    <r>
      <t xml:space="preserve">万博記念陸上競技場
</t>
    </r>
    <r>
      <rPr>
        <sz val="9"/>
        <color theme="1"/>
        <rFont val="ＭＳ ゴシック"/>
        <family val="3"/>
        <charset val="128"/>
      </rPr>
      <t>吹田市千里万博公園5－2
06-6876-1131</t>
    </r>
    <rPh sb="0" eb="2">
      <t>バンパク</t>
    </rPh>
    <rPh sb="2" eb="4">
      <t>キネン</t>
    </rPh>
    <rPh sb="4" eb="6">
      <t>リクジョウ</t>
    </rPh>
    <rPh sb="6" eb="9">
      <t>キョウギジョウ</t>
    </rPh>
    <rPh sb="10" eb="13">
      <t>スイタシ</t>
    </rPh>
    <rPh sb="13" eb="15">
      <t>チサト</t>
    </rPh>
    <rPh sb="15" eb="17">
      <t>バンパク</t>
    </rPh>
    <rPh sb="17" eb="19">
      <t>コウエン</t>
    </rPh>
    <phoneticPr fontId="1"/>
  </si>
  <si>
    <t>近畿小学生交流会</t>
    <rPh sb="0" eb="2">
      <t>キンキ</t>
    </rPh>
    <rPh sb="2" eb="5">
      <t>ショウガクセイ</t>
    </rPh>
    <rPh sb="5" eb="7">
      <t>コウリュウ</t>
    </rPh>
    <phoneticPr fontId="1"/>
  </si>
  <si>
    <t>④</t>
    <phoneticPr fontId="1"/>
  </si>
  <si>
    <t>大阪第６回記録会
大阪小学生大会</t>
    <rPh sb="0" eb="2">
      <t>オオサカ</t>
    </rPh>
    <rPh sb="2" eb="3">
      <t>ダイ</t>
    </rPh>
    <rPh sb="4" eb="5">
      <t>カイ</t>
    </rPh>
    <rPh sb="5" eb="7">
      <t>キロク</t>
    </rPh>
    <rPh sb="7" eb="8">
      <t>カイ</t>
    </rPh>
    <rPh sb="9" eb="11">
      <t>オオサカ</t>
    </rPh>
    <rPh sb="11" eb="14">
      <t>ショウガクセイ</t>
    </rPh>
    <rPh sb="14" eb="16">
      <t>タイカイ</t>
    </rPh>
    <phoneticPr fontId="1"/>
  </si>
  <si>
    <t>利用者</t>
    <rPh sb="0" eb="3">
      <t>リヨウシャ</t>
    </rPh>
    <phoneticPr fontId="1"/>
  </si>
  <si>
    <t>氏名</t>
    <rPh sb="0" eb="2">
      <t>シメイ</t>
    </rPh>
    <phoneticPr fontId="1"/>
  </si>
  <si>
    <t>メンバー本人</t>
    <rPh sb="4" eb="6">
      <t>ホンニン</t>
    </rPh>
    <phoneticPr fontId="1"/>
  </si>
  <si>
    <t>続柄：</t>
    <rPh sb="0" eb="2">
      <t>ゾクガラ</t>
    </rPh>
    <phoneticPr fontId="1"/>
  </si>
  <si>
    <t>人</t>
    <rPh sb="0" eb="1">
      <t>ニン</t>
    </rPh>
    <phoneticPr fontId="1"/>
  </si>
  <si>
    <t>×</t>
    <phoneticPr fontId="1"/>
  </si>
  <si>
    <t>＝</t>
    <phoneticPr fontId="1"/>
  </si>
  <si>
    <t>金、</t>
    <rPh sb="0" eb="1">
      <t>キン</t>
    </rPh>
    <phoneticPr fontId="6"/>
  </si>
  <si>
    <t>円也</t>
    <phoneticPr fontId="1"/>
  </si>
  <si>
    <t>　上記、金額を大会参加料及び貸切バス利用料として預かりました。</t>
    <rPh sb="1" eb="3">
      <t>ジョウキ</t>
    </rPh>
    <rPh sb="4" eb="6">
      <t>キンガク</t>
    </rPh>
    <rPh sb="7" eb="9">
      <t>タイカイ</t>
    </rPh>
    <rPh sb="9" eb="12">
      <t>サンカリョウ</t>
    </rPh>
    <rPh sb="12" eb="13">
      <t>オヨ</t>
    </rPh>
    <rPh sb="14" eb="16">
      <t>カシキリ</t>
    </rPh>
    <rPh sb="18" eb="21">
      <t>リヨウリョウ</t>
    </rPh>
    <rPh sb="24" eb="25">
      <t>アズ</t>
    </rPh>
    <phoneticPr fontId="6"/>
  </si>
  <si>
    <t>バス
利用</t>
    <rPh sb="3" eb="5">
      <t>リヨウ</t>
    </rPh>
    <phoneticPr fontId="1"/>
  </si>
  <si>
    <t>バス利用料</t>
    <rPh sb="2" eb="5">
      <t>リヨウリョウ</t>
    </rPh>
    <phoneticPr fontId="1"/>
  </si>
  <si>
    <r>
      <t>個人種目：</t>
    </r>
    <r>
      <rPr>
        <b/>
        <sz val="10"/>
        <color theme="1"/>
        <rFont val="ＭＳ ゴシック"/>
        <family val="3"/>
        <charset val="128"/>
      </rPr>
      <t>一人５００円　</t>
    </r>
    <r>
      <rPr>
        <sz val="10"/>
        <color theme="1"/>
        <rFont val="ＭＳ ゴシック"/>
        <family val="3"/>
        <charset val="128"/>
      </rPr>
      <t>　リレー：一人２００円(調整後に徴収）</t>
    </r>
    <rPh sb="0" eb="2">
      <t>コジン</t>
    </rPh>
    <rPh sb="2" eb="4">
      <t>シュモク</t>
    </rPh>
    <rPh sb="5" eb="7">
      <t>ヒトリ</t>
    </rPh>
    <rPh sb="10" eb="11">
      <t>エン</t>
    </rPh>
    <rPh sb="17" eb="19">
      <t>ヒトリ</t>
    </rPh>
    <rPh sb="22" eb="23">
      <t>エン</t>
    </rPh>
    <rPh sb="24" eb="27">
      <t>チョウセイゴ</t>
    </rPh>
    <rPh sb="28" eb="30">
      <t>チョウシュウ</t>
    </rPh>
    <phoneticPr fontId="1"/>
  </si>
  <si>
    <t>万博記念陸上競技場　正面玄関</t>
    <rPh sb="0" eb="2">
      <t>バンパク</t>
    </rPh>
    <rPh sb="2" eb="4">
      <t>キネン</t>
    </rPh>
    <rPh sb="4" eb="6">
      <t>リクジョウ</t>
    </rPh>
    <rPh sb="6" eb="9">
      <t>キョウギジョウ</t>
    </rPh>
    <rPh sb="10" eb="12">
      <t>ショウメン</t>
    </rPh>
    <rPh sb="12" eb="14">
      <t>ゲンカン</t>
    </rPh>
    <phoneticPr fontId="1"/>
  </si>
  <si>
    <t>※種目等は変更され部場合があります。</t>
    <rPh sb="1" eb="3">
      <t>シュモク</t>
    </rPh>
    <rPh sb="3" eb="4">
      <t>トウ</t>
    </rPh>
    <rPh sb="5" eb="7">
      <t>ヘンコウ</t>
    </rPh>
    <rPh sb="9" eb="10">
      <t>ブ</t>
    </rPh>
    <rPh sb="10" eb="12">
      <t>バアイ</t>
    </rPh>
    <phoneticPr fontId="1"/>
  </si>
  <si>
    <t>大会名</t>
  </si>
  <si>
    <t>大会日</t>
  </si>
  <si>
    <t>会場</t>
  </si>
  <si>
    <t>種目(予定）</t>
    <rPh sb="0" eb="2">
      <t>シュモク</t>
    </rPh>
    <rPh sb="3" eb="5">
      <t>ヨテイ</t>
    </rPh>
    <phoneticPr fontId="6"/>
  </si>
  <si>
    <t>受付開始予定日</t>
    <rPh sb="0" eb="2">
      <t>ウケツケ</t>
    </rPh>
    <rPh sb="2" eb="4">
      <t>カイシ</t>
    </rPh>
    <phoneticPr fontId="6"/>
  </si>
  <si>
    <t>HKSC〆切</t>
  </si>
  <si>
    <t>申込方法</t>
  </si>
  <si>
    <t>枚方</t>
  </si>
  <si>
    <t>申込書①</t>
  </si>
  <si>
    <t>申込書②</t>
  </si>
  <si>
    <t>枚方市春季陸上競技選手権大会</t>
  </si>
  <si>
    <t>共通：１００ｍ・８００ｍ・４×１００ｍR・走幅跳・走高跳</t>
  </si>
  <si>
    <t>メール</t>
  </si>
  <si>
    <t>申込書③</t>
  </si>
  <si>
    <t>万博</t>
  </si>
  <si>
    <t>申込書④</t>
  </si>
  <si>
    <t>近畿小学生交流大会</t>
    <rPh sb="0" eb="2">
      <t>キンキ</t>
    </rPh>
    <rPh sb="2" eb="5">
      <t>ショウガクセイ</t>
    </rPh>
    <rPh sb="5" eb="7">
      <t>コウリュウ</t>
    </rPh>
    <rPh sb="7" eb="9">
      <t>タイカイ</t>
    </rPh>
    <phoneticPr fontId="6"/>
  </si>
  <si>
    <t>未定</t>
    <rPh sb="0" eb="2">
      <t>ミテイ</t>
    </rPh>
    <phoneticPr fontId="6"/>
  </si>
  <si>
    <t>全国小学生交流大会</t>
  </si>
  <si>
    <t>大阪選抜</t>
  </si>
  <si>
    <t>枚方市秋季陸上競技選手権大会</t>
  </si>
  <si>
    <t>ひらかたロングジャンプカーニバル</t>
  </si>
  <si>
    <t>共通：走幅跳(午後から走幅跳クリニック）</t>
  </si>
  <si>
    <t>共通：１５００m
短距離・跳躍クリニック</t>
    <rPh sb="9" eb="12">
      <t>タンキョリ</t>
    </rPh>
    <rPh sb="13" eb="15">
      <t>チョウヤク</t>
    </rPh>
    <phoneticPr fontId="6"/>
  </si>
  <si>
    <t>大阪第6回記録会（大阪小学生大会）</t>
    <rPh sb="9" eb="11">
      <t>オオサカ</t>
    </rPh>
    <rPh sb="11" eb="14">
      <t>ショウガクセイ</t>
    </rPh>
    <rPh sb="14" eb="16">
      <t>タイカイ</t>
    </rPh>
    <phoneticPr fontId="6"/>
  </si>
  <si>
    <t>｢新春走ろうかい｣</t>
  </si>
  <si>
    <t>淀川</t>
  </si>
  <si>
    <t>小学男子A（５年・６年）：３０００ｍ
小学男子B（３年・４年）：２０００ｍ
小学女子A（５年・６年）・小学女子B（３年・４年）：２０００ｍ</t>
  </si>
  <si>
    <t>大阪城</t>
  </si>
  <si>
    <t>共通：６０ｍ・４×８０ｍR</t>
  </si>
  <si>
    <t>HKSCミニ駅伝競走大会(午前）
HKSCクリスマス会(午後）</t>
    <rPh sb="6" eb="8">
      <t>エキデン</t>
    </rPh>
    <rPh sb="8" eb="10">
      <t>キョウソウ</t>
    </rPh>
    <rPh sb="10" eb="12">
      <t>タイカイ</t>
    </rPh>
    <rPh sb="13" eb="15">
      <t>ゴゼン</t>
    </rPh>
    <rPh sb="26" eb="27">
      <t>カイ</t>
    </rPh>
    <rPh sb="28" eb="30">
      <t>ゴゴ</t>
    </rPh>
    <phoneticPr fontId="6"/>
  </si>
  <si>
    <t>詳細未定</t>
    <rPh sb="0" eb="2">
      <t>ショウサイ</t>
    </rPh>
    <rPh sb="2" eb="4">
      <t>ミテイ</t>
    </rPh>
    <phoneticPr fontId="6"/>
  </si>
  <si>
    <t>HKSC陸上競技大会・お別れ会</t>
    <rPh sb="4" eb="6">
      <t>リクジョウ</t>
    </rPh>
    <rPh sb="6" eb="8">
      <t>キョウギ</t>
    </rPh>
    <rPh sb="8" eb="10">
      <t>タイカイ</t>
    </rPh>
    <rPh sb="12" eb="13">
      <t>ワカ</t>
    </rPh>
    <rPh sb="14" eb="15">
      <t>カイ</t>
    </rPh>
    <phoneticPr fontId="6"/>
  </si>
  <si>
    <t>枚方リレーカーニバル</t>
    <rPh sb="0" eb="2">
      <t>ヒラカタ</t>
    </rPh>
    <phoneticPr fontId="6"/>
  </si>
  <si>
    <t>共通：４×１００ｍR・８００ｍ・走幅跳(記録会）</t>
  </si>
  <si>
    <t>大会日をまず入力</t>
    <rPh sb="0" eb="2">
      <t>タイカイ</t>
    </rPh>
    <rPh sb="2" eb="3">
      <t>ヒ</t>
    </rPh>
    <rPh sb="6" eb="8">
      <t>ニュウリョク</t>
    </rPh>
    <phoneticPr fontId="6"/>
  </si>
  <si>
    <t>プロ編会議</t>
  </si>
  <si>
    <t>枚方</t>
    <phoneticPr fontId="6"/>
  </si>
  <si>
    <t>1・3・5区が女子、2・4・6区が男子：１５００ｍ
（１５００ｍ）</t>
    <phoneticPr fontId="6"/>
  </si>
  <si>
    <t>万博ナイター
陸上競技大会</t>
    <rPh sb="0" eb="2">
      <t>バンパク</t>
    </rPh>
    <rPh sb="7" eb="9">
      <t>リクジョウ</t>
    </rPh>
    <rPh sb="9" eb="11">
      <t>キョウギ</t>
    </rPh>
    <rPh sb="11" eb="13">
      <t>タイカイ</t>
    </rPh>
    <phoneticPr fontId="1"/>
  </si>
  <si>
    <t>１２時１５分</t>
    <rPh sb="2" eb="3">
      <t>ジ</t>
    </rPh>
    <rPh sb="5" eb="6">
      <t>フン</t>
    </rPh>
    <phoneticPr fontId="1"/>
  </si>
  <si>
    <t>共通</t>
    <rPh sb="0" eb="2">
      <t>キョウツウ</t>
    </rPh>
    <phoneticPr fontId="1"/>
  </si>
  <si>
    <t>※一人１種目(１団体５名以内）</t>
    <rPh sb="1" eb="3">
      <t>ヒトリ</t>
    </rPh>
    <rPh sb="4" eb="6">
      <t>シュモク</t>
    </rPh>
    <rPh sb="8" eb="10">
      <t>ダンタイ</t>
    </rPh>
    <rPh sb="11" eb="12">
      <t>メイ</t>
    </rPh>
    <rPh sb="12" eb="14">
      <t>イナイ</t>
    </rPh>
    <phoneticPr fontId="1"/>
  </si>
  <si>
    <t>万博ユースフレンドシップ陸上競技大会</t>
    <rPh sb="0" eb="2">
      <t>バンパク</t>
    </rPh>
    <rPh sb="12" eb="14">
      <t>リクジョウ</t>
    </rPh>
    <rPh sb="14" eb="16">
      <t>キョウギ</t>
    </rPh>
    <rPh sb="16" eb="18">
      <t>タイカイ</t>
    </rPh>
    <phoneticPr fontId="6"/>
  </si>
  <si>
    <t>共通：4×１００ｍリレー
共通：１００ｍ・８００ｍ・走幅跳</t>
    <rPh sb="0" eb="2">
      <t>キョウツウ</t>
    </rPh>
    <rPh sb="13" eb="15">
      <t>キョウツウ</t>
    </rPh>
    <rPh sb="26" eb="29">
      <t>ハシリハバトビ</t>
    </rPh>
    <phoneticPr fontId="6"/>
  </si>
  <si>
    <t>メール
選抜</t>
    <rPh sb="4" eb="6">
      <t>センバツ</t>
    </rPh>
    <phoneticPr fontId="6"/>
  </si>
  <si>
    <t>大阪第1回記録会</t>
    <phoneticPr fontId="6"/>
  </si>
  <si>
    <t>大阪第2回記録会</t>
    <phoneticPr fontId="6"/>
  </si>
  <si>
    <t>大阪第3回記録会</t>
    <phoneticPr fontId="6"/>
  </si>
  <si>
    <t>大阪第4回記録会（全国予選）</t>
    <phoneticPr fontId="6"/>
  </si>
  <si>
    <t>メール</t>
    <phoneticPr fontId="6"/>
  </si>
  <si>
    <t>日産</t>
    <rPh sb="0" eb="2">
      <t>ニッサン</t>
    </rPh>
    <phoneticPr fontId="6"/>
  </si>
  <si>
    <t>大阪選抜</t>
    <phoneticPr fontId="6"/>
  </si>
  <si>
    <t>枚方</t>
    <phoneticPr fontId="6"/>
  </si>
  <si>
    <t>万博ナイター陸上競技大会</t>
    <rPh sb="0" eb="2">
      <t>バンパク</t>
    </rPh>
    <rPh sb="6" eb="8">
      <t>リクジョウ</t>
    </rPh>
    <rPh sb="8" eb="10">
      <t>キョウギ</t>
    </rPh>
    <rPh sb="10" eb="12">
      <t>タイカイ</t>
    </rPh>
    <phoneticPr fontId="6"/>
  </si>
  <si>
    <t>４年１００ｍ
５・６年：１００ｍ・８００ｍ
共通：走幅跳</t>
    <rPh sb="1" eb="2">
      <t>ネン</t>
    </rPh>
    <rPh sb="10" eb="11">
      <t>ネン</t>
    </rPh>
    <rPh sb="22" eb="24">
      <t>キョウツウ</t>
    </rPh>
    <rPh sb="25" eb="28">
      <t>ハシリハバトビ</t>
    </rPh>
    <phoneticPr fontId="6"/>
  </si>
  <si>
    <t>全種目(一人３種目）学年別</t>
    <rPh sb="0" eb="3">
      <t>ゼンシュモク</t>
    </rPh>
    <rPh sb="4" eb="6">
      <t>ヒトリ</t>
    </rPh>
    <rPh sb="7" eb="9">
      <t>シュモク</t>
    </rPh>
    <rPh sb="10" eb="12">
      <t>ガクネン</t>
    </rPh>
    <rPh sb="12" eb="13">
      <t>ベツ</t>
    </rPh>
    <phoneticPr fontId="6"/>
  </si>
  <si>
    <t>個人種目：一人３００円　　リレー：クラブ負担</t>
    <rPh sb="0" eb="2">
      <t>コジン</t>
    </rPh>
    <rPh sb="2" eb="4">
      <t>シュモク</t>
    </rPh>
    <rPh sb="5" eb="7">
      <t>ヒトリ</t>
    </rPh>
    <rPh sb="10" eb="11">
      <t>エン</t>
    </rPh>
    <rPh sb="20" eb="22">
      <t>フタン</t>
    </rPh>
    <phoneticPr fontId="1"/>
  </si>
  <si>
    <t>(3)リレーは、人数の都合で参加できない場合があります。</t>
    <rPh sb="8" eb="10">
      <t>ニンズウ</t>
    </rPh>
    <rPh sb="11" eb="13">
      <t>ツゴウ</t>
    </rPh>
    <rPh sb="14" eb="16">
      <t>サンカ</t>
    </rPh>
    <rPh sb="20" eb="22">
      <t>バアイ</t>
    </rPh>
    <phoneticPr fontId="1"/>
  </si>
  <si>
    <t>(4)時間等に変更があった場合はメールにてお知らせいたします。</t>
  </si>
  <si>
    <t>(4)時間等に変更があった場合はメールにてお知らせいたします。</t>
    <phoneticPr fontId="1"/>
  </si>
  <si>
    <t>(2)保護者は、当日に役割分担表をお渡ししますので、ご協力願います。</t>
    <rPh sb="3" eb="6">
      <t>ホゴシャ</t>
    </rPh>
    <rPh sb="8" eb="10">
      <t>トウジツ</t>
    </rPh>
    <rPh sb="11" eb="13">
      <t>ヤクワリ</t>
    </rPh>
    <rPh sb="13" eb="15">
      <t>ブンタン</t>
    </rPh>
    <rPh sb="15" eb="16">
      <t>ヒョウ</t>
    </rPh>
    <rPh sb="18" eb="19">
      <t>ワタ</t>
    </rPh>
    <rPh sb="27" eb="30">
      <t>キョウリョクネガ</t>
    </rPh>
    <phoneticPr fontId="1"/>
  </si>
  <si>
    <t>⑤</t>
    <phoneticPr fontId="1"/>
  </si>
  <si>
    <t>(3)時間等に変更があった場合はメールにてお知らせいたします。</t>
    <phoneticPr fontId="1"/>
  </si>
  <si>
    <t>備考</t>
    <rPh sb="0" eb="2">
      <t>ビコウ</t>
    </rPh>
    <phoneticPr fontId="1"/>
  </si>
  <si>
    <t>参加制限がありますので、全員参加できない場合がありますので、ご了承願います。
追って、メールで案内します。</t>
    <rPh sb="0" eb="2">
      <t>サンカ</t>
    </rPh>
    <rPh sb="2" eb="4">
      <t>セイゲン</t>
    </rPh>
    <rPh sb="12" eb="14">
      <t>ゼンイン</t>
    </rPh>
    <rPh sb="14" eb="16">
      <t>サンカ</t>
    </rPh>
    <rPh sb="20" eb="22">
      <t>バアイ</t>
    </rPh>
    <rPh sb="31" eb="34">
      <t>リョウショウネガ</t>
    </rPh>
    <rPh sb="39" eb="40">
      <t>オ</t>
    </rPh>
    <rPh sb="47" eb="49">
      <t>アンナイ</t>
    </rPh>
    <phoneticPr fontId="1"/>
  </si>
  <si>
    <t>⑥</t>
    <phoneticPr fontId="1"/>
  </si>
  <si>
    <t>個人種目</t>
    <rPh sb="0" eb="2">
      <t>コジン</t>
    </rPh>
    <rPh sb="2" eb="4">
      <t>シュモク</t>
    </rPh>
    <phoneticPr fontId="1"/>
  </si>
  <si>
    <t>1人</t>
    <rPh sb="1" eb="2">
      <t>ニン</t>
    </rPh>
    <phoneticPr fontId="1"/>
  </si>
  <si>
    <t>３００円</t>
    <rPh sb="3" eb="4">
      <t>エン</t>
    </rPh>
    <phoneticPr fontId="1"/>
  </si>
  <si>
    <t>〆切</t>
    <phoneticPr fontId="6"/>
  </si>
  <si>
    <t>祝</t>
    <rPh sb="0" eb="1">
      <t>シュク</t>
    </rPh>
    <phoneticPr fontId="1"/>
  </si>
  <si>
    <t>服部</t>
    <rPh sb="0" eb="2">
      <t>ハットリ</t>
    </rPh>
    <phoneticPr fontId="1"/>
  </si>
  <si>
    <t>　　平成26年　　月　　日</t>
    <rPh sb="2" eb="4">
      <t>ヘイセイ</t>
    </rPh>
    <rPh sb="6" eb="7">
      <t>ネン</t>
    </rPh>
    <rPh sb="9" eb="10">
      <t>ガツ</t>
    </rPh>
    <rPh sb="12" eb="13">
      <t>ニチ</t>
    </rPh>
    <phoneticPr fontId="6"/>
  </si>
  <si>
    <r>
      <t xml:space="preserve">服部緑地陸上競技場
</t>
    </r>
    <r>
      <rPr>
        <sz val="9"/>
        <color theme="1"/>
        <rFont val="ＭＳ ゴシック"/>
        <family val="3"/>
        <charset val="128"/>
      </rPr>
      <t>豊中市服部緑地1-1
06-6862-4946</t>
    </r>
    <rPh sb="10" eb="13">
      <t>トヨナカシ</t>
    </rPh>
    <rPh sb="13" eb="17">
      <t>ハットリリョクチ</t>
    </rPh>
    <phoneticPr fontId="1"/>
  </si>
  <si>
    <t>服部緑地陸上競技場　正面玄関付近</t>
    <rPh sb="0" eb="2">
      <t>ハットリ</t>
    </rPh>
    <rPh sb="2" eb="4">
      <t>リョクチ</t>
    </rPh>
    <rPh sb="4" eb="6">
      <t>リクジョウ</t>
    </rPh>
    <rPh sb="6" eb="9">
      <t>キョウギジョウ</t>
    </rPh>
    <rPh sb="10" eb="12">
      <t>ショウメン</t>
    </rPh>
    <rPh sb="12" eb="14">
      <t>ゲンカン</t>
    </rPh>
    <rPh sb="14" eb="16">
      <t>フキン</t>
    </rPh>
    <phoneticPr fontId="1"/>
  </si>
  <si>
    <t>未定</t>
    <rPh sb="0" eb="2">
      <t>ミテイ</t>
    </rPh>
    <phoneticPr fontId="1"/>
  </si>
  <si>
    <t>平成２６年８月２日(土）</t>
    <rPh sb="0" eb="2">
      <t>ヘイセイ</t>
    </rPh>
    <rPh sb="4" eb="5">
      <t>ネン</t>
    </rPh>
    <rPh sb="6" eb="7">
      <t>ガツ</t>
    </rPh>
    <rPh sb="8" eb="9">
      <t>ニチ</t>
    </rPh>
    <rPh sb="10" eb="11">
      <t>ツチ</t>
    </rPh>
    <phoneticPr fontId="1"/>
  </si>
  <si>
    <t>平成２６年　月　日(　）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</si>
  <si>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後日案内</t>
    <rPh sb="0" eb="2">
      <t>ゴジツ</t>
    </rPh>
    <rPh sb="2" eb="4">
      <t>アンナイ</t>
    </rPh>
    <phoneticPr fontId="6"/>
  </si>
  <si>
    <t>クリスマス会申込書</t>
    <rPh sb="5" eb="6">
      <t>カイ</t>
    </rPh>
    <rPh sb="6" eb="8">
      <t>モウシコミ</t>
    </rPh>
    <rPh sb="8" eb="9">
      <t>ショ</t>
    </rPh>
    <phoneticPr fontId="1"/>
  </si>
  <si>
    <t>駅伝終了後</t>
    <rPh sb="0" eb="2">
      <t>エキデン</t>
    </rPh>
    <rPh sb="2" eb="5">
      <t>シュウリョウゴ</t>
    </rPh>
    <phoneticPr fontId="1"/>
  </si>
  <si>
    <t>ＨＫＳＣミニ駅伝終了後、徒歩で会場へ</t>
    <rPh sb="6" eb="8">
      <t>エキデン</t>
    </rPh>
    <rPh sb="8" eb="11">
      <t>シュウリョウゴ</t>
    </rPh>
    <rPh sb="12" eb="14">
      <t>トホ</t>
    </rPh>
    <rPh sb="15" eb="17">
      <t>カイジョウ</t>
    </rPh>
    <phoneticPr fontId="1"/>
  </si>
  <si>
    <t>参加者</t>
    <rPh sb="0" eb="3">
      <t>サンカシャ</t>
    </rPh>
    <phoneticPr fontId="1"/>
  </si>
  <si>
    <t>※食物アレルギーがある場合は、ここへ記入してください。</t>
    <rPh sb="1" eb="3">
      <t>ショクモツ</t>
    </rPh>
    <rPh sb="11" eb="13">
      <t>バアイ</t>
    </rPh>
    <rPh sb="18" eb="20">
      <t>キニュウ</t>
    </rPh>
    <phoneticPr fontId="1"/>
  </si>
  <si>
    <t>×</t>
    <phoneticPr fontId="1"/>
  </si>
  <si>
    <t>＝</t>
    <phoneticPr fontId="1"/>
  </si>
  <si>
    <t>円也</t>
    <phoneticPr fontId="1"/>
  </si>
  <si>
    <t>ひらかたキングフィッシャーズスポーツクラブ　陸上競技スクール　</t>
    <rPh sb="22" eb="24">
      <t>リクジョウ</t>
    </rPh>
    <rPh sb="24" eb="26">
      <t>キョウギ</t>
    </rPh>
    <phoneticPr fontId="6"/>
  </si>
  <si>
    <t>保護者会</t>
    <rPh sb="0" eb="3">
      <t>ホゴシャ</t>
    </rPh>
    <rPh sb="3" eb="4">
      <t>カイ</t>
    </rPh>
    <phoneticPr fontId="1"/>
  </si>
  <si>
    <t>㊞</t>
    <phoneticPr fontId="1"/>
  </si>
  <si>
    <t>「美味焼肉いただき枚方店」</t>
    <rPh sb="1" eb="3">
      <t>ビミ</t>
    </rPh>
    <rPh sb="3" eb="5">
      <t>ヤキニク</t>
    </rPh>
    <rPh sb="9" eb="12">
      <t>ヒラカタテン</t>
    </rPh>
    <phoneticPr fontId="1"/>
  </si>
  <si>
    <t>続柄</t>
    <rPh sb="0" eb="2">
      <t>ゾクガラ</t>
    </rPh>
    <phoneticPr fontId="1"/>
  </si>
  <si>
    <t>会費</t>
    <rPh sb="0" eb="2">
      <t>カイヒ</t>
    </rPh>
    <phoneticPr fontId="1"/>
  </si>
  <si>
    <t>弟・妹（幼児）</t>
    <rPh sb="0" eb="1">
      <t>オトウト</t>
    </rPh>
    <rPh sb="2" eb="3">
      <t>イモウト</t>
    </rPh>
    <rPh sb="4" eb="6">
      <t>ヨウジ</t>
    </rPh>
    <phoneticPr fontId="1"/>
  </si>
  <si>
    <t>無料</t>
    <rPh sb="0" eb="2">
      <t>ムリョウ</t>
    </rPh>
    <phoneticPr fontId="1"/>
  </si>
  <si>
    <t>HKSC陸上競技スクール　クリスマス会　申込書</t>
    <rPh sb="4" eb="6">
      <t>リクジョウ</t>
    </rPh>
    <rPh sb="6" eb="8">
      <t>キョウギ</t>
    </rPh>
    <rPh sb="18" eb="19">
      <t>カイ</t>
    </rPh>
    <rPh sb="20" eb="23">
      <t>モウシコミショ</t>
    </rPh>
    <phoneticPr fontId="1"/>
  </si>
  <si>
    <t>枚方市立総合体育館の窓口に参加料を添えて提出のこと。(月曜の休所日以外、9:00～17:00は受付可)</t>
    <rPh sb="0" eb="9">
      <t>ヒラ</t>
    </rPh>
    <rPh sb="10" eb="12">
      <t>マドグチ</t>
    </rPh>
    <rPh sb="13" eb="16">
      <t>サンカリョウ</t>
    </rPh>
    <rPh sb="17" eb="18">
      <t>ソ</t>
    </rPh>
    <rPh sb="20" eb="22">
      <t>テイシュツ</t>
    </rPh>
    <rPh sb="27" eb="29">
      <t>ゲツヨウ</t>
    </rPh>
    <rPh sb="30" eb="32">
      <t>キュウショ</t>
    </rPh>
    <rPh sb="32" eb="33">
      <t>ビ</t>
    </rPh>
    <rPh sb="33" eb="35">
      <t>イガイ</t>
    </rPh>
    <rPh sb="47" eb="49">
      <t>ウケツケ</t>
    </rPh>
    <rPh sb="49" eb="50">
      <t>カ</t>
    </rPh>
    <phoneticPr fontId="1"/>
  </si>
  <si>
    <t>学年(年齢)</t>
    <rPh sb="0" eb="2">
      <t>ガクネン</t>
    </rPh>
    <rPh sb="3" eb="5">
      <t>ネンレイ</t>
    </rPh>
    <phoneticPr fontId="1"/>
  </si>
  <si>
    <t>　上記、金額を「ミニ駅伝競走大会」「クリスマス会」会費として預かりました。</t>
    <rPh sb="1" eb="3">
      <t>ジョウキ</t>
    </rPh>
    <rPh sb="4" eb="6">
      <t>キンガク</t>
    </rPh>
    <rPh sb="10" eb="12">
      <t>エキデン</t>
    </rPh>
    <rPh sb="12" eb="14">
      <t>キョウソウ</t>
    </rPh>
    <rPh sb="14" eb="16">
      <t>タイカイ</t>
    </rPh>
    <rPh sb="23" eb="24">
      <t>カイ</t>
    </rPh>
    <rPh sb="25" eb="27">
      <t>カイヒ</t>
    </rPh>
    <rPh sb="30" eb="31">
      <t>アズ</t>
    </rPh>
    <phoneticPr fontId="6"/>
  </si>
  <si>
    <t>ＨＫＳＣクリスマス会</t>
    <rPh sb="9" eb="10">
      <t>カイ</t>
    </rPh>
    <phoneticPr fontId="1"/>
  </si>
  <si>
    <t>合計人数</t>
    <rPh sb="0" eb="2">
      <t>ゴウケイ</t>
    </rPh>
    <rPh sb="2" eb="4">
      <t>ニンズウ</t>
    </rPh>
    <phoneticPr fontId="1"/>
  </si>
  <si>
    <t>会費合計</t>
    <rPh sb="0" eb="2">
      <t>カイヒ</t>
    </rPh>
    <rPh sb="2" eb="4">
      <t>ゴウケイ</t>
    </rPh>
    <phoneticPr fontId="1"/>
  </si>
  <si>
    <t>４年：　　１００ｍ・４×１００ｍR
５．６年：１００ｍ・８００ｍ・４×１００ｍR・８０ｍH・
　　　　　　走幅跳・走高跳・ソフトボール投げ・（種目外１５００m）</t>
    <phoneticPr fontId="6"/>
  </si>
  <si>
    <t>４年：１００ｍ・４×１００ｍR
５．６年：１００ｍ・８００ｍ・４×１００ｍR・８０ｍH・
　　　　　　走幅跳・走高跳・ソフトボール投げ・（種目外１５００m）</t>
    <phoneticPr fontId="6"/>
  </si>
  <si>
    <t>４年：　　１００ｍ・４×１００ｍR
５．６年：１００ｍ・８００ｍ
共通：４×１００ｍR・８０ｍH・走幅跳・走高跳・ソフトボール投げ</t>
    <phoneticPr fontId="6"/>
  </si>
  <si>
    <t>４年：　　１００ｍ・４×１００ｍR
５．６年：１００ｍ
共通：　　４×１００ｍR・８０ｍH・走幅跳・走高跳・ソフトボール投げ</t>
    <phoneticPr fontId="6"/>
  </si>
  <si>
    <t>４年：　　１００ｍ・４×１００ｍR
５．６年：１００ｍ・８００ｍ・４×１００ｍR・８０ｍH・
　　　　　　走幅跳・走高跳・ソフトボール投げ</t>
    <phoneticPr fontId="6"/>
  </si>
  <si>
    <t>大阪第5回記録会</t>
    <phoneticPr fontId="6"/>
  </si>
  <si>
    <t>枚方</t>
    <phoneticPr fontId="1"/>
  </si>
  <si>
    <t>鴻ノ池</t>
    <rPh sb="0" eb="1">
      <t>オオトリ</t>
    </rPh>
    <rPh sb="2" eb="3">
      <t>イケ</t>
    </rPh>
    <phoneticPr fontId="6"/>
  </si>
  <si>
    <t>全国クロスカントリーリレー
（一般参加タイムトライアル）</t>
    <rPh sb="15" eb="17">
      <t>イッパン</t>
    </rPh>
    <rPh sb="17" eb="19">
      <t>サンカ</t>
    </rPh>
    <phoneticPr fontId="6"/>
  </si>
  <si>
    <t>枚方市長距離選手権（AM)
2,015ジュニア陸上競技クリニック（PM)</t>
    <rPh sb="23" eb="25">
      <t>リクジョウ</t>
    </rPh>
    <rPh sb="25" eb="27">
      <t>キョウギ</t>
    </rPh>
    <phoneticPr fontId="6"/>
  </si>
  <si>
    <t>2016日本ジュニア室内</t>
    <phoneticPr fontId="6"/>
  </si>
  <si>
    <t>後日案内</t>
    <rPh sb="0" eb="2">
      <t>ゴジツ</t>
    </rPh>
    <rPh sb="2" eb="4">
      <t>アンナイ</t>
    </rPh>
    <phoneticPr fontId="1"/>
  </si>
  <si>
    <t>申込書⑤</t>
    <phoneticPr fontId="1"/>
  </si>
  <si>
    <t>申込書⑥</t>
    <phoneticPr fontId="6"/>
  </si>
  <si>
    <t>平成27年度　HKSC陸上競技スクール　大会等申し込みスケジュール</t>
    <rPh sb="22" eb="23">
      <t>トウ</t>
    </rPh>
    <phoneticPr fontId="6"/>
  </si>
  <si>
    <t>平成２７年３月２１日(土）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</si>
  <si>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平成２７年４月４日(土）</t>
    <rPh sb="0" eb="2">
      <t>ヘイセイ</t>
    </rPh>
    <rPh sb="4" eb="5">
      <t>ネン</t>
    </rPh>
    <rPh sb="6" eb="7">
      <t>ガツ</t>
    </rPh>
    <rPh sb="8" eb="9">
      <t>ニチ</t>
    </rPh>
    <rPh sb="10" eb="11">
      <t>ツチ</t>
    </rPh>
    <phoneticPr fontId="1"/>
  </si>
  <si>
    <t>平成２７年４月２５日(土）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</si>
  <si>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　　平成27年　　月　　日</t>
    <rPh sb="2" eb="4">
      <t>ヘイセイ</t>
    </rPh>
    <rPh sb="6" eb="7">
      <t>ネン</t>
    </rPh>
    <rPh sb="9" eb="10">
      <t>ガツ</t>
    </rPh>
    <rPh sb="12" eb="13">
      <t>ニチ</t>
    </rPh>
    <phoneticPr fontId="6"/>
  </si>
  <si>
    <t>平成２７年４月１８日(土）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</si>
  <si>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平成２７年５月１７日(日）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1"/>
  </si>
  <si>
    <t>平成２７年５月１６日(土）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</si>
  <si>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平成２７年５月２３日(土）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</si>
  <si>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平成２７年６月１４日(日）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1"/>
  </si>
  <si>
    <t>平成２７年６月６日(土）</t>
    <rPh sb="0" eb="2">
      <t>ヘイセイ</t>
    </rPh>
    <rPh sb="4" eb="5">
      <t>ネン</t>
    </rPh>
    <rPh sb="6" eb="7">
      <t>ガツ</t>
    </rPh>
    <rPh sb="8" eb="9">
      <t>ニチ</t>
    </rPh>
    <rPh sb="10" eb="11">
      <t>ツチ</t>
    </rPh>
    <phoneticPr fontId="1"/>
  </si>
  <si>
    <t>平成２７年６月１３日(土）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</si>
  <si>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平成２７年７月５日(日）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phoneticPr fontId="1"/>
  </si>
  <si>
    <t>大阪第５回記録会</t>
    <rPh sb="0" eb="2">
      <t>オオサカ</t>
    </rPh>
    <rPh sb="2" eb="3">
      <t>ダイ</t>
    </rPh>
    <rPh sb="4" eb="5">
      <t>カイ</t>
    </rPh>
    <rPh sb="5" eb="7">
      <t>キロク</t>
    </rPh>
    <rPh sb="7" eb="8">
      <t>カイ</t>
    </rPh>
    <phoneticPr fontId="1"/>
  </si>
  <si>
    <t>平成２７年８月１５日(土）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</si>
  <si>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平成２７年９月１３日(日）</t>
    <rPh sb="0" eb="2">
      <t>ヘイセイ</t>
    </rPh>
    <rPh sb="4" eb="5">
      <t>ネン</t>
    </rPh>
    <rPh sb="6" eb="7">
      <t>ガツ</t>
    </rPh>
    <rPh sb="9" eb="10">
      <t>ニチ</t>
    </rPh>
    <rPh sb="11" eb="12">
      <t>ニチ</t>
    </rPh>
    <phoneticPr fontId="1"/>
  </si>
  <si>
    <t>⑤</t>
    <phoneticPr fontId="1"/>
  </si>
  <si>
    <t>⑥</t>
    <phoneticPr fontId="1"/>
  </si>
  <si>
    <t>平成２７年１０月１０日(土）</t>
    <rPh sb="0" eb="2">
      <t>ヘイセイ</t>
    </rPh>
    <rPh sb="4" eb="5">
      <t>ネン</t>
    </rPh>
    <rPh sb="7" eb="8">
      <t>ガツ</t>
    </rPh>
    <rPh sb="10" eb="11">
      <t>ニチ</t>
    </rPh>
    <rPh sb="12" eb="13">
      <t>ツチ</t>
    </rPh>
    <phoneticPr fontId="1"/>
  </si>
  <si>
    <t>平成２７年１０月１７日(土）</t>
    <rPh sb="0" eb="2">
      <t>ヘイセイ</t>
    </rPh>
    <rPh sb="4" eb="5">
      <t>ネン</t>
    </rPh>
    <rPh sb="7" eb="8">
      <t>ガツ</t>
    </rPh>
    <rPh sb="10" eb="11">
      <t>ニチ</t>
    </rPh>
    <rPh sb="12" eb="13">
      <t>ツチ</t>
    </rPh>
    <phoneticPr fontId="1"/>
  </si>
  <si>
    <t>平成２７年１１月８日(日）</t>
    <rPh sb="0" eb="2">
      <t>ヘイセイ</t>
    </rPh>
    <rPh sb="4" eb="5">
      <t>ネン</t>
    </rPh>
    <rPh sb="7" eb="8">
      <t>ガツ</t>
    </rPh>
    <rPh sb="9" eb="10">
      <t>ニチ</t>
    </rPh>
    <rPh sb="11" eb="12">
      <t>ニチ</t>
    </rPh>
    <phoneticPr fontId="1"/>
  </si>
  <si>
    <t>日　時</t>
    <rPh sb="0" eb="1">
      <t>ヒ</t>
    </rPh>
    <rPh sb="2" eb="3">
      <t>ジ</t>
    </rPh>
    <phoneticPr fontId="1"/>
  </si>
  <si>
    <t>会　場</t>
    <rPh sb="0" eb="1">
      <t>カイ</t>
    </rPh>
    <rPh sb="2" eb="3">
      <t>ジョウ</t>
    </rPh>
    <phoneticPr fontId="1"/>
  </si>
  <si>
    <t>枚方市立陸上競技場</t>
    <rPh sb="0" eb="9">
      <t>ヒラ</t>
    </rPh>
    <phoneticPr fontId="1"/>
  </si>
  <si>
    <t>出 ・ 欠</t>
    <rPh sb="0" eb="1">
      <t>デ</t>
    </rPh>
    <rPh sb="4" eb="5">
      <t>ケツ</t>
    </rPh>
    <phoneticPr fontId="1"/>
  </si>
  <si>
    <t>申し込み
内　　容</t>
    <rPh sb="0" eb="1">
      <t>モウ</t>
    </rPh>
    <rPh sb="2" eb="3">
      <t>コ</t>
    </rPh>
    <rPh sb="5" eb="6">
      <t>ナイ</t>
    </rPh>
    <rPh sb="8" eb="9">
      <t>カタチ</t>
    </rPh>
    <phoneticPr fontId="1"/>
  </si>
  <si>
    <t>A種目</t>
    <rPh sb="1" eb="3">
      <t>シュモク</t>
    </rPh>
    <phoneticPr fontId="1"/>
  </si>
  <si>
    <t>　１００ｍ</t>
    <phoneticPr fontId="1"/>
  </si>
  <si>
    <t>※全員参加</t>
    <rPh sb="1" eb="3">
      <t>ゼンイン</t>
    </rPh>
    <rPh sb="3" eb="5">
      <t>サンカ</t>
    </rPh>
    <phoneticPr fontId="1"/>
  </si>
  <si>
    <t>B種目</t>
    <rPh sb="1" eb="3">
      <t>シュモク</t>
    </rPh>
    <phoneticPr fontId="1"/>
  </si>
  <si>
    <t>　８００ｍ　・　走幅跳　・　走高跳</t>
    <rPh sb="8" eb="11">
      <t>ハシリハバトビ</t>
    </rPh>
    <rPh sb="14" eb="17">
      <t>ハシリタカトビ</t>
    </rPh>
    <phoneticPr fontId="1"/>
  </si>
  <si>
    <t>※１種目選択○</t>
    <rPh sb="2" eb="4">
      <t>シュモク</t>
    </rPh>
    <rPh sb="4" eb="6">
      <t>センタク</t>
    </rPh>
    <phoneticPr fontId="1"/>
  </si>
  <si>
    <t>　８０ｍハードル</t>
    <phoneticPr fontId="1"/>
  </si>
  <si>
    <t>氏　名</t>
    <rPh sb="0" eb="1">
      <t>シ</t>
    </rPh>
    <rPh sb="2" eb="3">
      <t>メイ</t>
    </rPh>
    <phoneticPr fontId="1"/>
  </si>
  <si>
    <t>性　別</t>
    <rPh sb="0" eb="1">
      <t>セイ</t>
    </rPh>
    <rPh sb="2" eb="3">
      <t>ベツ</t>
    </rPh>
    <phoneticPr fontId="1"/>
  </si>
  <si>
    <t>男　・　女</t>
    <rPh sb="0" eb="1">
      <t>オトコ</t>
    </rPh>
    <rPh sb="4" eb="5">
      <t>オンナ</t>
    </rPh>
    <phoneticPr fontId="1"/>
  </si>
  <si>
    <t>学　年</t>
    <rPh sb="0" eb="1">
      <t>ガク</t>
    </rPh>
    <rPh sb="2" eb="3">
      <t>ネン</t>
    </rPh>
    <phoneticPr fontId="1"/>
  </si>
  <si>
    <t>　　　　年</t>
    <rPh sb="4" eb="5">
      <t>ネン</t>
    </rPh>
    <phoneticPr fontId="1"/>
  </si>
  <si>
    <t>保護者</t>
    <rPh sb="0" eb="3">
      <t>ホゴシャ</t>
    </rPh>
    <phoneticPr fontId="1"/>
  </si>
  <si>
    <t>　　出席　・　欠席</t>
    <rPh sb="2" eb="4">
      <t>シュッセキ</t>
    </rPh>
    <rPh sb="7" eb="9">
      <t>ケッセキ</t>
    </rPh>
    <phoneticPr fontId="1"/>
  </si>
  <si>
    <t>お別れ会</t>
    <rPh sb="1" eb="2">
      <t>ワカ</t>
    </rPh>
    <rPh sb="3" eb="4">
      <t>カイ</t>
    </rPh>
    <phoneticPr fontId="1"/>
  </si>
  <si>
    <t>参加者
氏名</t>
    <rPh sb="0" eb="3">
      <t>サンカシャ</t>
    </rPh>
    <rPh sb="4" eb="6">
      <t>シメイ</t>
    </rPh>
    <phoneticPr fontId="1"/>
  </si>
  <si>
    <t>会員との続柄</t>
    <rPh sb="0" eb="2">
      <t>カイイン</t>
    </rPh>
    <rPh sb="4" eb="6">
      <t>ゾクガラ</t>
    </rPh>
    <phoneticPr fontId="1"/>
  </si>
  <si>
    <t>兄弟の年齢</t>
    <rPh sb="0" eb="2">
      <t>キョウダイ</t>
    </rPh>
    <rPh sb="3" eb="5">
      <t>ネンレイ</t>
    </rPh>
    <phoneticPr fontId="1"/>
  </si>
  <si>
    <t>会員本人</t>
    <rPh sb="0" eb="2">
      <t>カイイン</t>
    </rPh>
    <rPh sb="2" eb="4">
      <t>ホンニン</t>
    </rPh>
    <phoneticPr fontId="1"/>
  </si>
  <si>
    <t>1,000円</t>
    <rPh sb="5" eb="6">
      <t>エン</t>
    </rPh>
    <phoneticPr fontId="1"/>
  </si>
  <si>
    <t>2,000円</t>
    <rPh sb="5" eb="6">
      <t>エン</t>
    </rPh>
    <phoneticPr fontId="1"/>
  </si>
  <si>
    <t>―</t>
    <phoneticPr fontId="1"/>
  </si>
  <si>
    <t>2,001円</t>
    <rPh sb="5" eb="6">
      <t>エン</t>
    </rPh>
    <phoneticPr fontId="1"/>
  </si>
  <si>
    <t>2,002円</t>
    <rPh sb="5" eb="6">
      <t>エン</t>
    </rPh>
    <phoneticPr fontId="1"/>
  </si>
  <si>
    <t>2,003円</t>
    <rPh sb="5" eb="6">
      <t>エン</t>
    </rPh>
    <phoneticPr fontId="1"/>
  </si>
  <si>
    <t>合計</t>
    <rPh sb="0" eb="2">
      <t>ゴウケイ</t>
    </rPh>
    <phoneticPr fontId="1"/>
  </si>
  <si>
    <t xml:space="preserve">※お別れ会は、カレーライスを予定しています。アレルギー等ありましたら、下記に記載してください。
</t>
    <rPh sb="2" eb="3">
      <t>ワカ</t>
    </rPh>
    <rPh sb="4" eb="5">
      <t>カイ</t>
    </rPh>
    <rPh sb="14" eb="16">
      <t>ヨテイ</t>
    </rPh>
    <rPh sb="27" eb="28">
      <t>トウ</t>
    </rPh>
    <rPh sb="35" eb="37">
      <t>カキ</t>
    </rPh>
    <rPh sb="38" eb="40">
      <t>キサイ</t>
    </rPh>
    <phoneticPr fontId="1"/>
  </si>
  <si>
    <t>枚方リレーカーニバル</t>
    <rPh sb="0" eb="2">
      <t>ヒラカタ</t>
    </rPh>
    <phoneticPr fontId="1"/>
  </si>
  <si>
    <t>種目</t>
    <rPh sb="0" eb="2">
      <t>シュモク</t>
    </rPh>
    <phoneticPr fontId="1"/>
  </si>
  <si>
    <t>表彰有</t>
    <rPh sb="0" eb="2">
      <t>ヒョウショウ</t>
    </rPh>
    <rPh sb="2" eb="3">
      <t>アリ</t>
    </rPh>
    <phoneticPr fontId="1"/>
  </si>
  <si>
    <t>　４×１００ｍリレー</t>
    <phoneticPr fontId="1"/>
  </si>
  <si>
    <t>参加　・　不参加</t>
    <rPh sb="0" eb="2">
      <t>サンカ</t>
    </rPh>
    <rPh sb="5" eb="8">
      <t>フサンカ</t>
    </rPh>
    <phoneticPr fontId="1"/>
  </si>
  <si>
    <t>※リレーと個人種目、重複参加可</t>
    <rPh sb="5" eb="7">
      <t>コジン</t>
    </rPh>
    <rPh sb="7" eb="9">
      <t>シュモク</t>
    </rPh>
    <rPh sb="10" eb="12">
      <t>ジュウフク</t>
    </rPh>
    <rPh sb="12" eb="14">
      <t>サンカ</t>
    </rPh>
    <rPh sb="14" eb="15">
      <t>カ</t>
    </rPh>
    <phoneticPr fontId="1"/>
  </si>
  <si>
    <t>　８００ｍ</t>
    <phoneticPr fontId="1"/>
  </si>
  <si>
    <t>記録会</t>
    <rPh sb="0" eb="2">
      <t>キロク</t>
    </rPh>
    <rPh sb="2" eb="3">
      <t>カイ</t>
    </rPh>
    <phoneticPr fontId="1"/>
  </si>
  <si>
    <t>　１００ｍ　・　走幅跳</t>
    <rPh sb="8" eb="11">
      <t>ハシリハバトビ</t>
    </rPh>
    <phoneticPr fontId="1"/>
  </si>
  <si>
    <t>締切3/21</t>
    <rPh sb="0" eb="2">
      <t>シメキリ</t>
    </rPh>
    <phoneticPr fontId="1"/>
  </si>
  <si>
    <t>金、　　　　　　　円也</t>
    <rPh sb="0" eb="1">
      <t>キン</t>
    </rPh>
    <rPh sb="9" eb="10">
      <t>エン</t>
    </rPh>
    <rPh sb="10" eb="11">
      <t>ナリ</t>
    </rPh>
    <phoneticPr fontId="6"/>
  </si>
  <si>
    <t>　上記、金額を「お別れ会」会費として預かりました。</t>
    <rPh sb="1" eb="3">
      <t>ジョウキ</t>
    </rPh>
    <rPh sb="4" eb="6">
      <t>キンガク</t>
    </rPh>
    <rPh sb="9" eb="10">
      <t>ワカ</t>
    </rPh>
    <rPh sb="11" eb="12">
      <t>カイ</t>
    </rPh>
    <rPh sb="13" eb="15">
      <t>カイヒ</t>
    </rPh>
    <rPh sb="18" eb="19">
      <t>アズ</t>
    </rPh>
    <phoneticPr fontId="6"/>
  </si>
  <si>
    <t>ひらかたキングフィッシャーズスポーツクラブ　陸上競技スクール</t>
    <rPh sb="22" eb="24">
      <t>リクジョウ</t>
    </rPh>
    <rPh sb="24" eb="26">
      <t>キョウギ</t>
    </rPh>
    <phoneticPr fontId="6"/>
  </si>
  <si>
    <t>保護者会(事業委員会）</t>
    <rPh sb="0" eb="3">
      <t>ホゴシャ</t>
    </rPh>
    <rPh sb="3" eb="4">
      <t>カイ</t>
    </rPh>
    <rPh sb="5" eb="7">
      <t>ジギョウ</t>
    </rPh>
    <rPh sb="7" eb="10">
      <t>イインカイ</t>
    </rPh>
    <phoneticPr fontId="1"/>
  </si>
  <si>
    <t>　㊞</t>
  </si>
  <si>
    <t>第6回HKSC陸上競技大会</t>
    <rPh sb="0" eb="1">
      <t>ダイ</t>
    </rPh>
    <rPh sb="2" eb="3">
      <t>カイ</t>
    </rPh>
    <rPh sb="7" eb="9">
      <t>リクジョウ</t>
    </rPh>
    <rPh sb="9" eb="11">
      <t>キョウギ</t>
    </rPh>
    <rPh sb="11" eb="13">
      <t>タイカイ</t>
    </rPh>
    <phoneticPr fontId="1"/>
  </si>
  <si>
    <t>平成２８年３月２６日(土）８時３０分～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rPh sb="14" eb="15">
      <t>ジ</t>
    </rPh>
    <rPh sb="17" eb="18">
      <t>プン</t>
    </rPh>
    <phoneticPr fontId="1"/>
  </si>
  <si>
    <t>平成２８年３月２６日(土）１２時００分～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rPh sb="15" eb="16">
      <t>ジ</t>
    </rPh>
    <rPh sb="18" eb="19">
      <t>プン</t>
    </rPh>
    <phoneticPr fontId="1"/>
  </si>
  <si>
    <t>平成２８年４月３日(日）８時１５分集合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rPh sb="13" eb="14">
      <t>ジ</t>
    </rPh>
    <rPh sb="16" eb="17">
      <t>プン</t>
    </rPh>
    <rPh sb="17" eb="19">
      <t>シュウゴウ</t>
    </rPh>
    <phoneticPr fontId="1"/>
  </si>
  <si>
    <t>転倒</t>
    <rPh sb="0" eb="2">
      <t>テントウ</t>
    </rPh>
    <phoneticPr fontId="1"/>
  </si>
  <si>
    <t>平成２７年８月２２日(土）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</si>
  <si>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平成２７年１２月１２日(土）１０:００まで</t>
    <rPh sb="0" eb="2">
      <t>ヘイセイ</t>
    </rPh>
    <rPh sb="4" eb="5">
      <t>ネン</t>
    </rPh>
    <rPh sb="7" eb="8">
      <t>ガツ</t>
    </rPh>
    <rPh sb="10" eb="11">
      <t>ニチ</t>
    </rPh>
    <rPh sb="12" eb="13">
      <t>ツチ</t>
    </rPh>
    <phoneticPr fontId="1"/>
  </si>
  <si>
    <t>平成２７年１２月１９日(土）</t>
    <rPh sb="0" eb="2">
      <t>ヘイセイ</t>
    </rPh>
    <rPh sb="4" eb="5">
      <t>ネン</t>
    </rPh>
    <rPh sb="7" eb="8">
      <t>ガツ</t>
    </rPh>
    <rPh sb="10" eb="11">
      <t>ニチ</t>
    </rPh>
    <rPh sb="12" eb="13">
      <t>ツチ</t>
    </rPh>
    <phoneticPr fontId="1"/>
  </si>
  <si>
    <t>※14時30分ごろ現地で解散しますが、総合体育館までの送りが必要な場合は、下記へ記入願います。</t>
    <rPh sb="3" eb="4">
      <t>ジ</t>
    </rPh>
    <rPh sb="6" eb="7">
      <t>プン</t>
    </rPh>
    <rPh sb="9" eb="11">
      <t>ゲンチ</t>
    </rPh>
    <rPh sb="12" eb="14">
      <t>カイサン</t>
    </rPh>
    <rPh sb="19" eb="21">
      <t>ソウゴウ</t>
    </rPh>
    <rPh sb="21" eb="24">
      <t>タイイクカン</t>
    </rPh>
    <rPh sb="27" eb="28">
      <t>オク</t>
    </rPh>
    <rPh sb="30" eb="32">
      <t>ヒツヨウ</t>
    </rPh>
    <rPh sb="33" eb="35">
      <t>バアイ</t>
    </rPh>
    <rPh sb="37" eb="39">
      <t>カキ</t>
    </rPh>
    <rPh sb="40" eb="43">
      <t>キニュウネガ</t>
    </rPh>
    <phoneticPr fontId="1"/>
  </si>
  <si>
    <t>メンバー・兄弟姉妹（小学生）</t>
    <rPh sb="5" eb="7">
      <t>キョウダイ</t>
    </rPh>
    <rPh sb="7" eb="9">
      <t>シマイ</t>
    </rPh>
    <rPh sb="10" eb="13">
      <t>ショウガクセイ</t>
    </rPh>
    <phoneticPr fontId="1"/>
  </si>
  <si>
    <t>保護者等（中学生以上）</t>
    <rPh sb="0" eb="3">
      <t>ホゴシャ</t>
    </rPh>
    <rPh sb="3" eb="4">
      <t>トウ</t>
    </rPh>
    <rPh sb="5" eb="8">
      <t>チュウガクセイ</t>
    </rPh>
    <rPh sb="8" eb="10">
      <t>イジョウ</t>
    </rPh>
    <phoneticPr fontId="1"/>
  </si>
  <si>
    <t>(1)14：30ごろ現地で解散しますので、お迎えをお願いします。
　（総合体育館までの送りが必要な方は、上記に記載願います。）</t>
    <rPh sb="10" eb="12">
      <t>ゲンチ</t>
    </rPh>
    <rPh sb="13" eb="15">
      <t>カイサン</t>
    </rPh>
    <rPh sb="22" eb="23">
      <t>ムカ</t>
    </rPh>
    <rPh sb="26" eb="27">
      <t>ネガ</t>
    </rPh>
    <rPh sb="35" eb="37">
      <t>ソウゴウ</t>
    </rPh>
    <rPh sb="37" eb="40">
      <t>タイイクカン</t>
    </rPh>
    <rPh sb="43" eb="44">
      <t>オク</t>
    </rPh>
    <rPh sb="46" eb="48">
      <t>ヒツヨウ</t>
    </rPh>
    <rPh sb="49" eb="50">
      <t>カタ</t>
    </rPh>
    <rPh sb="52" eb="54">
      <t>ジョウキ</t>
    </rPh>
    <rPh sb="55" eb="58">
      <t>キサイネガ</t>
    </rPh>
    <phoneticPr fontId="1"/>
  </si>
  <si>
    <r>
      <t>一人１，５００円(小学生）＋プレゼント（500円相当）</t>
    </r>
    <r>
      <rPr>
        <sz val="8"/>
        <color theme="1"/>
        <rFont val="ＭＳ ゴシック"/>
        <family val="3"/>
        <charset val="128"/>
      </rPr>
      <t xml:space="preserve">※兄弟等でプレゼント交換が必要な方は、人数分。
</t>
    </r>
    <r>
      <rPr>
        <sz val="10"/>
        <color theme="1"/>
        <rFont val="ＭＳ ゴシック"/>
        <family val="3"/>
        <charset val="128"/>
      </rPr>
      <t>保護者等（中学生以上）一人２，２００円</t>
    </r>
    <rPh sb="0" eb="2">
      <t>ヒトリ</t>
    </rPh>
    <rPh sb="7" eb="8">
      <t>エン</t>
    </rPh>
    <rPh sb="9" eb="12">
      <t>ショウガクセイ</t>
    </rPh>
    <rPh sb="23" eb="24">
      <t>エン</t>
    </rPh>
    <rPh sb="24" eb="26">
      <t>ソウトウ</t>
    </rPh>
    <rPh sb="51" eb="54">
      <t>ホゴシャ</t>
    </rPh>
    <rPh sb="54" eb="55">
      <t>トウ</t>
    </rPh>
    <rPh sb="56" eb="59">
      <t>チュウガクセイ</t>
    </rPh>
    <rPh sb="59" eb="61">
      <t>イジョウ</t>
    </rPh>
    <rPh sb="62" eb="64">
      <t>１ニン</t>
    </rPh>
    <rPh sb="69" eb="70">
      <t>エン</t>
    </rPh>
    <phoneticPr fontId="1"/>
  </si>
  <si>
    <t>平成２７年１２月２日(水）</t>
    <rPh sb="0" eb="2">
      <t>ヘイセイ</t>
    </rPh>
    <rPh sb="4" eb="5">
      <t>ネン</t>
    </rPh>
    <rPh sb="7" eb="8">
      <t>ガツ</t>
    </rPh>
    <rPh sb="9" eb="10">
      <t>ニチ</t>
    </rPh>
    <rPh sb="11" eb="12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</si>
</sst>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#,##0_);[Red]\(#,##0\)"/>
  </numFmts>
  <fonts count="3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  <font>
      <sz val="10"/>
      <color theme="7" tint="-0.249977111117893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418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2" fillId="0" borderId="15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distributed" vertical="center"/>
    </xf>
    <xf numFmtId="49" fontId="2" fillId="0" borderId="6" xfId="0" applyNumberFormat="1" applyFont="1" applyBorder="1" applyAlignment="1">
      <alignment horizontal="distributed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distributed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8" fillId="0" borderId="27" xfId="0" applyNumberFormat="1" applyFont="1" applyBorder="1" applyAlignment="1">
      <alignment vertical="center"/>
    </xf>
    <xf numFmtId="49" fontId="8" fillId="0" borderId="28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18" fillId="0" borderId="0" xfId="1" applyFont="1">
      <alignment vertical="center"/>
    </xf>
    <xf numFmtId="0" fontId="18" fillId="0" borderId="0" xfId="1" applyFont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26" fillId="0" borderId="0" xfId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0" xfId="0" applyFont="1">
      <alignment vertical="center"/>
    </xf>
    <xf numFmtId="0" fontId="19" fillId="2" borderId="1" xfId="0" applyFont="1" applyFill="1" applyBorder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0" borderId="1" xfId="0" applyFont="1" applyFill="1" applyBorder="1">
      <alignment vertical="center"/>
    </xf>
    <xf numFmtId="56" fontId="19" fillId="0" borderId="2" xfId="0" applyNumberFormat="1" applyFont="1" applyBorder="1" applyAlignment="1">
      <alignment horizontal="right" vertical="center"/>
    </xf>
    <xf numFmtId="56" fontId="21" fillId="0" borderId="3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56" fontId="21" fillId="0" borderId="4" xfId="0" applyNumberFormat="1" applyFont="1" applyFill="1" applyBorder="1" applyAlignment="1">
      <alignment horizontal="left" vertical="center"/>
    </xf>
    <xf numFmtId="56" fontId="21" fillId="0" borderId="4" xfId="0" applyNumberFormat="1" applyFont="1" applyBorder="1" applyAlignment="1">
      <alignment horizontal="left" vertical="center"/>
    </xf>
    <xf numFmtId="56" fontId="20" fillId="0" borderId="4" xfId="0" applyNumberFormat="1" applyFont="1" applyBorder="1" applyAlignment="1">
      <alignment horizontal="left" vertical="center"/>
    </xf>
    <xf numFmtId="56" fontId="19" fillId="0" borderId="3" xfId="0" applyNumberFormat="1" applyFont="1" applyBorder="1" applyAlignment="1">
      <alignment horizontal="right" vertical="center"/>
    </xf>
    <xf numFmtId="0" fontId="19" fillId="0" borderId="1" xfId="0" applyFont="1" applyBorder="1">
      <alignment vertical="center"/>
    </xf>
    <xf numFmtId="56" fontId="23" fillId="0" borderId="3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9" fillId="3" borderId="3" xfId="0" applyFont="1" applyFill="1" applyBorder="1" applyAlignment="1">
      <alignment horizontal="righ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1" xfId="0" applyFont="1" applyFill="1" applyBorder="1">
      <alignment vertical="center"/>
    </xf>
    <xf numFmtId="0" fontId="21" fillId="0" borderId="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right" vertical="center"/>
    </xf>
    <xf numFmtId="56" fontId="21" fillId="5" borderId="4" xfId="0" applyNumberFormat="1" applyFont="1" applyFill="1" applyBorder="1" applyAlignment="1">
      <alignment horizontal="left" vertical="center"/>
    </xf>
    <xf numFmtId="0" fontId="21" fillId="5" borderId="4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56" fontId="19" fillId="5" borderId="3" xfId="0" applyNumberFormat="1" applyFont="1" applyFill="1" applyBorder="1" applyAlignment="1">
      <alignment horizontal="right" vertical="center"/>
    </xf>
    <xf numFmtId="56" fontId="19" fillId="5" borderId="3" xfId="0" applyNumberFormat="1" applyFont="1" applyFill="1" applyBorder="1" applyAlignment="1">
      <alignment horizontal="left" vertical="center"/>
    </xf>
    <xf numFmtId="0" fontId="19" fillId="5" borderId="1" xfId="0" applyFont="1" applyFill="1" applyBorder="1">
      <alignment vertical="center"/>
    </xf>
    <xf numFmtId="0" fontId="20" fillId="0" borderId="4" xfId="0" applyFont="1" applyFill="1" applyBorder="1" applyAlignment="1">
      <alignment horizontal="left" vertical="center" wrapText="1"/>
    </xf>
    <xf numFmtId="56" fontId="19" fillId="3" borderId="3" xfId="0" applyNumberFormat="1" applyFont="1" applyFill="1" applyBorder="1" applyAlignment="1">
      <alignment horizontal="right" vertical="center"/>
    </xf>
    <xf numFmtId="56" fontId="19" fillId="3" borderId="3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horizontal="right" vertical="center"/>
    </xf>
    <xf numFmtId="0" fontId="19" fillId="5" borderId="3" xfId="0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right" vertical="center" wrapText="1"/>
    </xf>
    <xf numFmtId="56" fontId="19" fillId="0" borderId="2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center"/>
    </xf>
    <xf numFmtId="49" fontId="2" fillId="6" borderId="3" xfId="0" applyNumberFormat="1" applyFont="1" applyFill="1" applyBorder="1" applyAlignment="1">
      <alignment horizontal="left" vertical="center"/>
    </xf>
    <xf numFmtId="49" fontId="2" fillId="6" borderId="3" xfId="0" applyNumberFormat="1" applyFont="1" applyFill="1" applyBorder="1" applyAlignment="1">
      <alignment vertical="center"/>
    </xf>
    <xf numFmtId="178" fontId="3" fillId="6" borderId="3" xfId="0" applyNumberFormat="1" applyFont="1" applyFill="1" applyBorder="1" applyAlignment="1">
      <alignment vertical="center"/>
    </xf>
    <xf numFmtId="49" fontId="2" fillId="6" borderId="0" xfId="0" applyNumberFormat="1" applyFont="1" applyFill="1" applyAlignment="1">
      <alignment vertical="center"/>
    </xf>
    <xf numFmtId="49" fontId="2" fillId="6" borderId="4" xfId="0" applyNumberFormat="1" applyFont="1" applyFill="1" applyBorder="1" applyAlignment="1">
      <alignment horizontal="left" vertical="center"/>
    </xf>
    <xf numFmtId="49" fontId="2" fillId="0" borderId="23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left" vertical="center"/>
    </xf>
    <xf numFmtId="49" fontId="8" fillId="0" borderId="38" xfId="0" applyNumberFormat="1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2" fillId="0" borderId="42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vertical="center"/>
    </xf>
    <xf numFmtId="49" fontId="2" fillId="0" borderId="4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56" fontId="20" fillId="0" borderId="4" xfId="0" applyNumberFormat="1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56" fontId="20" fillId="0" borderId="3" xfId="0" applyNumberFormat="1" applyFont="1" applyBorder="1" applyAlignment="1">
      <alignment horizontal="left" vertical="center"/>
    </xf>
    <xf numFmtId="56" fontId="19" fillId="0" borderId="4" xfId="0" applyNumberFormat="1" applyFont="1" applyBorder="1" applyAlignment="1">
      <alignment horizontal="left" vertical="center"/>
    </xf>
    <xf numFmtId="56" fontId="19" fillId="5" borderId="2" xfId="0" applyNumberFormat="1" applyFont="1" applyFill="1" applyBorder="1" applyAlignment="1">
      <alignment horizontal="right" vertical="center"/>
    </xf>
    <xf numFmtId="56" fontId="19" fillId="5" borderId="4" xfId="0" applyNumberFormat="1" applyFont="1" applyFill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/>
    </xf>
    <xf numFmtId="56" fontId="23" fillId="0" borderId="2" xfId="0" applyNumberFormat="1" applyFont="1" applyBorder="1" applyAlignment="1">
      <alignment horizontal="right" vertical="center"/>
    </xf>
    <xf numFmtId="56" fontId="23" fillId="0" borderId="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9" fontId="14" fillId="0" borderId="2" xfId="0" applyNumberFormat="1" applyFont="1" applyFill="1" applyBorder="1" applyAlignment="1">
      <alignment vertical="center"/>
    </xf>
    <xf numFmtId="49" fontId="14" fillId="0" borderId="3" xfId="0" applyNumberFormat="1" applyFont="1" applyFill="1" applyBorder="1" applyAlignment="1">
      <alignment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8" fillId="4" borderId="25" xfId="0" applyNumberFormat="1" applyFont="1" applyFill="1" applyBorder="1" applyAlignment="1">
      <alignment horizontal="distributed" vertical="center"/>
    </xf>
    <xf numFmtId="49" fontId="8" fillId="0" borderId="26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49" fontId="8" fillId="0" borderId="28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 wrapText="1"/>
    </xf>
    <xf numFmtId="49" fontId="12" fillId="0" borderId="25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distributed" vertical="center" wrapText="1"/>
    </xf>
    <xf numFmtId="49" fontId="2" fillId="4" borderId="7" xfId="0" applyNumberFormat="1" applyFont="1" applyFill="1" applyBorder="1" applyAlignment="1">
      <alignment horizontal="distributed" vertical="center" wrapText="1"/>
    </xf>
    <xf numFmtId="49" fontId="2" fillId="4" borderId="8" xfId="0" applyNumberFormat="1" applyFont="1" applyFill="1" applyBorder="1" applyAlignment="1">
      <alignment horizontal="distributed" vertical="center" wrapText="1"/>
    </xf>
    <xf numFmtId="49" fontId="2" fillId="4" borderId="9" xfId="0" applyNumberFormat="1" applyFont="1" applyFill="1" applyBorder="1" applyAlignment="1">
      <alignment horizontal="distributed" vertical="center" wrapText="1"/>
    </xf>
    <xf numFmtId="49" fontId="2" fillId="4" borderId="10" xfId="0" applyNumberFormat="1" applyFont="1" applyFill="1" applyBorder="1" applyAlignment="1">
      <alignment horizontal="distributed" vertical="center" wrapText="1"/>
    </xf>
    <xf numFmtId="49" fontId="2" fillId="4" borderId="12" xfId="0" applyNumberFormat="1" applyFont="1" applyFill="1" applyBorder="1" applyAlignment="1">
      <alignment horizontal="distributed" vertical="center" wrapText="1"/>
    </xf>
    <xf numFmtId="49" fontId="2" fillId="4" borderId="0" xfId="0" applyNumberFormat="1" applyFont="1" applyFill="1" applyBorder="1" applyAlignment="1">
      <alignment horizontal="distributed" vertical="center"/>
    </xf>
    <xf numFmtId="49" fontId="2" fillId="4" borderId="9" xfId="0" applyNumberFormat="1" applyFont="1" applyFill="1" applyBorder="1" applyAlignment="1">
      <alignment horizontal="distributed" vertical="center"/>
    </xf>
    <xf numFmtId="49" fontId="2" fillId="4" borderId="10" xfId="0" applyNumberFormat="1" applyFont="1" applyFill="1" applyBorder="1" applyAlignment="1">
      <alignment horizontal="distributed" vertical="center"/>
    </xf>
    <xf numFmtId="49" fontId="2" fillId="4" borderId="11" xfId="0" applyNumberFormat="1" applyFont="1" applyFill="1" applyBorder="1" applyAlignment="1">
      <alignment horizontal="distributed" vertical="center"/>
    </xf>
    <xf numFmtId="49" fontId="2" fillId="4" borderId="12" xfId="0" applyNumberFormat="1" applyFont="1" applyFill="1" applyBorder="1" applyAlignment="1">
      <alignment horizontal="distributed" vertical="center"/>
    </xf>
    <xf numFmtId="49" fontId="2" fillId="4" borderId="21" xfId="0" applyNumberFormat="1" applyFont="1" applyFill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distributed" vertical="center"/>
    </xf>
    <xf numFmtId="49" fontId="2" fillId="4" borderId="3" xfId="0" applyNumberFormat="1" applyFont="1" applyFill="1" applyBorder="1" applyAlignment="1">
      <alignment horizontal="distributed" vertical="center"/>
    </xf>
    <xf numFmtId="49" fontId="2" fillId="4" borderId="4" xfId="0" applyNumberFormat="1" applyFont="1" applyFill="1" applyBorder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4" borderId="18" xfId="0" applyNumberFormat="1" applyFont="1" applyFill="1" applyBorder="1" applyAlignment="1">
      <alignment horizontal="distributed" vertical="center" wrapText="1"/>
    </xf>
    <xf numFmtId="49" fontId="2" fillId="4" borderId="19" xfId="0" applyNumberFormat="1" applyFont="1" applyFill="1" applyBorder="1" applyAlignment="1">
      <alignment horizontal="distributed" vertical="center" wrapText="1"/>
    </xf>
    <xf numFmtId="49" fontId="2" fillId="4" borderId="20" xfId="0" applyNumberFormat="1" applyFont="1" applyFill="1" applyBorder="1" applyAlignment="1">
      <alignment horizontal="distributed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distributed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8" fillId="4" borderId="25" xfId="0" applyNumberFormat="1" applyFont="1" applyFill="1" applyBorder="1" applyAlignment="1">
      <alignment horizontal="distributed" vertical="center" wrapText="1"/>
    </xf>
    <xf numFmtId="49" fontId="8" fillId="0" borderId="30" xfId="0" applyNumberFormat="1" applyFont="1" applyBorder="1" applyAlignment="1">
      <alignment horizontal="left" vertical="center"/>
    </xf>
    <xf numFmtId="49" fontId="8" fillId="0" borderId="31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 wrapText="1"/>
    </xf>
    <xf numFmtId="49" fontId="8" fillId="4" borderId="26" xfId="0" applyNumberFormat="1" applyFont="1" applyFill="1" applyBorder="1" applyAlignment="1">
      <alignment horizontal="distributed" vertical="center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/>
    </xf>
    <xf numFmtId="49" fontId="8" fillId="4" borderId="28" xfId="0" applyNumberFormat="1" applyFont="1" applyFill="1" applyBorder="1" applyAlignment="1">
      <alignment horizontal="distributed" vertical="center"/>
    </xf>
    <xf numFmtId="49" fontId="7" fillId="0" borderId="2" xfId="0" applyNumberFormat="1" applyFont="1" applyBorder="1" applyAlignment="1">
      <alignment horizontal="left" vertical="center" wrapText="1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30" fillId="0" borderId="26" xfId="0" applyNumberFormat="1" applyFont="1" applyBorder="1" applyAlignment="1">
      <alignment horizontal="left" vertical="center"/>
    </xf>
    <xf numFmtId="49" fontId="30" fillId="0" borderId="27" xfId="0" applyNumberFormat="1" applyFont="1" applyBorder="1" applyAlignment="1">
      <alignment horizontal="left" vertical="center"/>
    </xf>
    <xf numFmtId="49" fontId="30" fillId="0" borderId="28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left" vertical="center"/>
    </xf>
    <xf numFmtId="49" fontId="2" fillId="0" borderId="4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8" fillId="0" borderId="34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49" fontId="8" fillId="0" borderId="35" xfId="0" applyNumberFormat="1" applyFont="1" applyBorder="1" applyAlignment="1">
      <alignment horizontal="left" vertical="center"/>
    </xf>
    <xf numFmtId="49" fontId="8" fillId="0" borderId="37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38" xfId="0" applyNumberFormat="1" applyFont="1" applyBorder="1" applyAlignment="1">
      <alignment horizontal="left" vertical="center"/>
    </xf>
    <xf numFmtId="49" fontId="8" fillId="0" borderId="26" xfId="0" applyNumberFormat="1" applyFont="1" applyBorder="1" applyAlignment="1">
      <alignment horizontal="left" vertical="center" wrapText="1"/>
    </xf>
    <xf numFmtId="49" fontId="8" fillId="0" borderId="44" xfId="0" applyNumberFormat="1" applyFont="1" applyBorder="1" applyAlignment="1">
      <alignment horizontal="left" vertical="center"/>
    </xf>
    <xf numFmtId="49" fontId="8" fillId="0" borderId="45" xfId="0" applyNumberFormat="1" applyFont="1" applyBorder="1" applyAlignment="1">
      <alignment horizontal="left" vertical="center"/>
    </xf>
    <xf numFmtId="49" fontId="8" fillId="0" borderId="46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178" fontId="11" fillId="0" borderId="14" xfId="0" applyNumberFormat="1" applyFont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left" vertical="center"/>
    </xf>
    <xf numFmtId="49" fontId="31" fillId="0" borderId="2" xfId="0" applyNumberFormat="1" applyFont="1" applyBorder="1" applyAlignment="1">
      <alignment horizontal="left" vertical="center" wrapText="1"/>
    </xf>
    <xf numFmtId="49" fontId="31" fillId="0" borderId="3" xfId="0" applyNumberFormat="1" applyFont="1" applyBorder="1" applyAlignment="1">
      <alignment horizontal="left" vertical="center"/>
    </xf>
    <xf numFmtId="49" fontId="31" fillId="0" borderId="4" xfId="0" applyNumberFormat="1" applyFont="1" applyBorder="1" applyAlignment="1">
      <alignment horizontal="left" vertical="center"/>
    </xf>
    <xf numFmtId="49" fontId="31" fillId="0" borderId="1" xfId="0" applyNumberFormat="1" applyFont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2" fillId="6" borderId="32" xfId="0" applyNumberFormat="1" applyFont="1" applyFill="1" applyBorder="1" applyAlignment="1">
      <alignment horizontal="center" vertical="center"/>
    </xf>
    <xf numFmtId="177" fontId="2" fillId="6" borderId="33" xfId="0" applyNumberFormat="1" applyFont="1" applyFill="1" applyBorder="1" applyAlignment="1">
      <alignment horizontal="center" vertical="center"/>
    </xf>
    <xf numFmtId="176" fontId="2" fillId="6" borderId="3" xfId="0" applyNumberFormat="1" applyFont="1" applyFill="1" applyBorder="1" applyAlignment="1">
      <alignment horizontal="right" vertical="center"/>
    </xf>
    <xf numFmtId="178" fontId="3" fillId="6" borderId="3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distributed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/>
    </xf>
    <xf numFmtId="49" fontId="2" fillId="6" borderId="6" xfId="0" applyNumberFormat="1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49" fontId="2" fillId="6" borderId="2" xfId="0" applyNumberFormat="1" applyFont="1" applyFill="1" applyBorder="1" applyAlignment="1">
      <alignment horizontal="left" vertical="center"/>
    </xf>
    <xf numFmtId="49" fontId="2" fillId="6" borderId="3" xfId="0" applyNumberFormat="1" applyFont="1" applyFill="1" applyBorder="1" applyAlignment="1">
      <alignment horizontal="left" vertical="center"/>
    </xf>
    <xf numFmtId="49" fontId="2" fillId="6" borderId="4" xfId="0" applyNumberFormat="1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49" fontId="8" fillId="4" borderId="27" xfId="0" applyNumberFormat="1" applyFont="1" applyFill="1" applyBorder="1" applyAlignment="1">
      <alignment horizontal="distributed" vertical="center"/>
    </xf>
    <xf numFmtId="49" fontId="8" fillId="0" borderId="26" xfId="0" applyNumberFormat="1" applyFont="1" applyBorder="1" applyAlignment="1">
      <alignment horizontal="lef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49" fontId="8" fillId="0" borderId="28" xfId="0" applyNumberFormat="1" applyFont="1" applyBorder="1" applyAlignment="1">
      <alignment horizontal="left" vertical="center" shrinkToFit="1"/>
    </xf>
    <xf numFmtId="49" fontId="9" fillId="4" borderId="26" xfId="0" applyNumberFormat="1" applyFont="1" applyFill="1" applyBorder="1" applyAlignment="1">
      <alignment horizontal="distributed" vertical="center"/>
    </xf>
    <xf numFmtId="49" fontId="9" fillId="4" borderId="27" xfId="0" applyNumberFormat="1" applyFont="1" applyFill="1" applyBorder="1" applyAlignment="1">
      <alignment horizontal="distributed" vertical="center"/>
    </xf>
    <xf numFmtId="49" fontId="9" fillId="4" borderId="28" xfId="0" applyNumberFormat="1" applyFont="1" applyFill="1" applyBorder="1" applyAlignment="1">
      <alignment horizontal="distributed" vertical="center"/>
    </xf>
    <xf numFmtId="49" fontId="32" fillId="0" borderId="2" xfId="0" applyNumberFormat="1" applyFont="1" applyBorder="1" applyAlignment="1">
      <alignment horizontal="left" vertical="center" wrapText="1"/>
    </xf>
    <xf numFmtId="49" fontId="32" fillId="0" borderId="3" xfId="0" applyNumberFormat="1" applyFont="1" applyBorder="1" applyAlignment="1">
      <alignment horizontal="left" vertical="center" wrapText="1"/>
    </xf>
    <xf numFmtId="49" fontId="32" fillId="0" borderId="4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49" fontId="2" fillId="7" borderId="5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left" vertical="center" wrapText="1"/>
    </xf>
    <xf numFmtId="49" fontId="8" fillId="0" borderId="28" xfId="0" applyNumberFormat="1" applyFont="1" applyBorder="1" applyAlignment="1">
      <alignment horizontal="left" vertical="center" wrapText="1"/>
    </xf>
    <xf numFmtId="49" fontId="32" fillId="0" borderId="26" xfId="0" applyNumberFormat="1" applyFont="1" applyBorder="1" applyAlignment="1">
      <alignment horizontal="left" vertical="center" wrapText="1"/>
    </xf>
    <xf numFmtId="49" fontId="32" fillId="0" borderId="27" xfId="0" applyNumberFormat="1" applyFont="1" applyBorder="1" applyAlignment="1">
      <alignment horizontal="left" vertical="center" wrapText="1"/>
    </xf>
    <xf numFmtId="49" fontId="32" fillId="0" borderId="28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4" borderId="3" xfId="0" applyNumberFormat="1" applyFont="1" applyFill="1" applyBorder="1" applyAlignment="1">
      <alignment horizontal="center" vertical="center"/>
    </xf>
    <xf numFmtId="178" fontId="35" fillId="0" borderId="14" xfId="0" applyNumberFormat="1" applyFont="1" applyBorder="1" applyAlignment="1">
      <alignment horizontal="right" vertical="center"/>
    </xf>
    <xf numFmtId="49" fontId="2" fillId="7" borderId="3" xfId="0" applyNumberFormat="1" applyFont="1" applyFill="1" applyBorder="1" applyAlignment="1">
      <alignment horizontal="center" vertical="center"/>
    </xf>
    <xf numFmtId="49" fontId="2" fillId="7" borderId="47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33" fillId="0" borderId="16" xfId="0" applyFont="1" applyBorder="1" applyAlignment="1">
      <alignment horizontal="right" vertical="center" wrapText="1"/>
    </xf>
    <xf numFmtId="0" fontId="33" fillId="0" borderId="14" xfId="0" applyFont="1" applyBorder="1" applyAlignment="1">
      <alignment horizontal="right" vertical="center" wrapText="1"/>
    </xf>
    <xf numFmtId="176" fontId="2" fillId="0" borderId="6" xfId="0" applyNumberFormat="1" applyFont="1" applyFill="1" applyBorder="1" applyAlignment="1">
      <alignment horizontal="right" vertical="center"/>
    </xf>
    <xf numFmtId="178" fontId="34" fillId="0" borderId="3" xfId="0" applyNumberFormat="1" applyFont="1" applyFill="1" applyBorder="1" applyAlignment="1">
      <alignment horizontal="right" vertical="center"/>
    </xf>
    <xf numFmtId="178" fontId="3" fillId="0" borderId="3" xfId="0" applyNumberFormat="1" applyFont="1" applyFill="1" applyBorder="1" applyAlignment="1">
      <alignment horizontal="right" vertical="center"/>
    </xf>
    <xf numFmtId="49" fontId="2" fillId="8" borderId="1" xfId="0" applyNumberFormat="1" applyFont="1" applyFill="1" applyBorder="1" applyAlignment="1">
      <alignment horizontal="distributed" vertical="center"/>
    </xf>
    <xf numFmtId="49" fontId="2" fillId="8" borderId="2" xfId="0" applyNumberFormat="1" applyFont="1" applyFill="1" applyBorder="1" applyAlignment="1">
      <alignment horizontal="center" vertical="center"/>
    </xf>
    <xf numFmtId="49" fontId="2" fillId="8" borderId="3" xfId="0" applyNumberFormat="1" applyFont="1" applyFill="1" applyBorder="1" applyAlignment="1">
      <alignment horizontal="center" vertical="center"/>
    </xf>
    <xf numFmtId="49" fontId="2" fillId="8" borderId="4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distributed" vertical="center" wrapText="1"/>
    </xf>
    <xf numFmtId="49" fontId="2" fillId="9" borderId="48" xfId="0" applyNumberFormat="1" applyFont="1" applyFill="1" applyBorder="1" applyAlignment="1">
      <alignment horizontal="center" vertical="center"/>
    </xf>
    <xf numFmtId="49" fontId="2" fillId="9" borderId="49" xfId="0" applyNumberFormat="1" applyFont="1" applyFill="1" applyBorder="1" applyAlignment="1">
      <alignment horizontal="center" vertical="center"/>
    </xf>
    <xf numFmtId="49" fontId="2" fillId="0" borderId="50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51" xfId="0" applyNumberFormat="1" applyFont="1" applyBorder="1" applyAlignment="1">
      <alignment horizontal="left" vertical="center"/>
    </xf>
    <xf numFmtId="49" fontId="2" fillId="9" borderId="8" xfId="0" applyNumberFormat="1" applyFont="1" applyFill="1" applyBorder="1" applyAlignment="1">
      <alignment horizontal="center" vertical="center"/>
    </xf>
    <xf numFmtId="49" fontId="2" fillId="9" borderId="52" xfId="0" applyNumberFormat="1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center" vertical="center"/>
    </xf>
    <xf numFmtId="49" fontId="2" fillId="9" borderId="56" xfId="0" applyNumberFormat="1" applyFont="1" applyFill="1" applyBorder="1" applyAlignment="1">
      <alignment horizontal="center" vertical="center"/>
    </xf>
    <xf numFmtId="49" fontId="2" fillId="0" borderId="53" xfId="0" applyNumberFormat="1" applyFont="1" applyBorder="1" applyAlignment="1">
      <alignment horizontal="left" vertical="center"/>
    </xf>
    <xf numFmtId="49" fontId="2" fillId="0" borderId="54" xfId="0" applyNumberFormat="1" applyFont="1" applyBorder="1" applyAlignment="1">
      <alignment horizontal="left" vertical="center"/>
    </xf>
    <xf numFmtId="49" fontId="2" fillId="0" borderId="55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right" vertical="center"/>
    </xf>
    <xf numFmtId="49" fontId="2" fillId="8" borderId="5" xfId="0" applyNumberFormat="1" applyFont="1" applyFill="1" applyBorder="1" applyAlignment="1">
      <alignment horizontal="distributed" vertical="center" wrapText="1"/>
    </xf>
    <xf numFmtId="49" fontId="2" fillId="8" borderId="6" xfId="0" applyNumberFormat="1" applyFont="1" applyFill="1" applyBorder="1" applyAlignment="1">
      <alignment horizontal="distributed" vertical="center"/>
    </xf>
    <xf numFmtId="49" fontId="2" fillId="8" borderId="7" xfId="0" applyNumberFormat="1" applyFont="1" applyFill="1" applyBorder="1" applyAlignment="1">
      <alignment horizontal="distributed" vertical="center"/>
    </xf>
    <xf numFmtId="49" fontId="2" fillId="8" borderId="8" xfId="0" applyNumberFormat="1" applyFont="1" applyFill="1" applyBorder="1" applyAlignment="1">
      <alignment horizontal="distributed" vertical="center"/>
    </xf>
    <xf numFmtId="49" fontId="2" fillId="8" borderId="0" xfId="0" applyNumberFormat="1" applyFont="1" applyFill="1" applyBorder="1" applyAlignment="1">
      <alignment horizontal="distributed" vertical="center"/>
    </xf>
    <xf numFmtId="49" fontId="2" fillId="8" borderId="9" xfId="0" applyNumberFormat="1" applyFont="1" applyFill="1" applyBorder="1" applyAlignment="1">
      <alignment horizontal="distributed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10" borderId="64" xfId="0" applyNumberFormat="1" applyFont="1" applyFill="1" applyBorder="1" applyAlignment="1">
      <alignment horizontal="center" vertical="center"/>
    </xf>
    <xf numFmtId="49" fontId="2" fillId="10" borderId="56" xfId="0" applyNumberFormat="1" applyFont="1" applyFill="1" applyBorder="1" applyAlignment="1">
      <alignment horizontal="center" vertical="center"/>
    </xf>
    <xf numFmtId="49" fontId="2" fillId="0" borderId="64" xfId="0" applyNumberFormat="1" applyFont="1" applyBorder="1" applyAlignment="1">
      <alignment horizontal="left" vertical="center"/>
    </xf>
    <xf numFmtId="49" fontId="2" fillId="0" borderId="56" xfId="0" applyNumberFormat="1" applyFont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right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36" fillId="0" borderId="1" xfId="0" applyNumberFormat="1" applyFont="1" applyBorder="1" applyAlignment="1">
      <alignment horizontal="left" vertical="top" wrapText="1"/>
    </xf>
    <xf numFmtId="49" fontId="36" fillId="0" borderId="1" xfId="0" applyNumberFormat="1" applyFont="1" applyBorder="1" applyAlignment="1">
      <alignment horizontal="left" vertical="top"/>
    </xf>
    <xf numFmtId="0" fontId="5" fillId="0" borderId="6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8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49" fontId="2" fillId="10" borderId="5" xfId="0" applyNumberFormat="1" applyFont="1" applyFill="1" applyBorder="1" applyAlignment="1">
      <alignment horizontal="center" vertical="center"/>
    </xf>
    <xf numFmtId="49" fontId="2" fillId="10" borderId="58" xfId="0" applyNumberFormat="1" applyFont="1" applyFill="1" applyBorder="1" applyAlignment="1">
      <alignment horizontal="center" vertical="center"/>
    </xf>
    <xf numFmtId="49" fontId="2" fillId="10" borderId="8" xfId="0" applyNumberFormat="1" applyFont="1" applyFill="1" applyBorder="1" applyAlignment="1">
      <alignment horizontal="center" vertical="center"/>
    </xf>
    <xf numFmtId="49" fontId="2" fillId="10" borderId="52" xfId="0" applyNumberFormat="1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/>
    </xf>
    <xf numFmtId="49" fontId="2" fillId="10" borderId="59" xfId="0" applyNumberFormat="1" applyFont="1" applyFill="1" applyBorder="1" applyAlignment="1">
      <alignment horizontal="center" vertical="center"/>
    </xf>
    <xf numFmtId="49" fontId="2" fillId="10" borderId="6" xfId="0" applyNumberFormat="1" applyFont="1" applyFill="1" applyBorder="1" applyAlignment="1">
      <alignment horizontal="center" vertical="center"/>
    </xf>
    <xf numFmtId="49" fontId="2" fillId="10" borderId="61" xfId="0" applyNumberFormat="1" applyFont="1" applyFill="1" applyBorder="1" applyAlignment="1">
      <alignment horizontal="center" vertical="center"/>
    </xf>
    <xf numFmtId="49" fontId="2" fillId="10" borderId="15" xfId="0" applyNumberFormat="1" applyFont="1" applyFill="1" applyBorder="1" applyAlignment="1">
      <alignment horizontal="center" vertical="center"/>
    </xf>
    <xf numFmtId="49" fontId="2" fillId="0" borderId="6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6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6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fmlaLink="$S$33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S$34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fmlaLink="$S$40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fmlaLink="$S$40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S$34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fmlaLink="$S$34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S$34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S$34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$S$34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fmlaLink="$S$34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fmlaLink="$S$34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fmlaLink="$S$34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fmlaLink="$S$34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fmlaLink="$S$34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fmlaLink="$S$34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fmlaLink="$S$33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57150</xdr:rowOff>
        </xdr:from>
        <xdr:to>
          <xdr:col>11</xdr:col>
          <xdr:colOff>47625</xdr:colOff>
          <xdr:row>16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16</xdr:row>
          <xdr:rowOff>66675</xdr:rowOff>
        </xdr:from>
        <xdr:to>
          <xdr:col>15</xdr:col>
          <xdr:colOff>190500</xdr:colOff>
          <xdr:row>16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８０ｍハードル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57150</xdr:rowOff>
        </xdr:from>
        <xdr:to>
          <xdr:col>11</xdr:col>
          <xdr:colOff>47625</xdr:colOff>
          <xdr:row>15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57150</xdr:rowOff>
        </xdr:from>
        <xdr:to>
          <xdr:col>14</xdr:col>
          <xdr:colOff>19050</xdr:colOff>
          <xdr:row>16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47625</xdr:rowOff>
        </xdr:from>
        <xdr:to>
          <xdr:col>12</xdr:col>
          <xdr:colOff>19050</xdr:colOff>
          <xdr:row>17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38100</xdr:rowOff>
        </xdr:from>
        <xdr:to>
          <xdr:col>9</xdr:col>
          <xdr:colOff>209550</xdr:colOff>
          <xdr:row>17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走幅跳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47625</xdr:rowOff>
        </xdr:from>
        <xdr:to>
          <xdr:col>17</xdr:col>
          <xdr:colOff>28575</xdr:colOff>
          <xdr:row>17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66675</xdr:rowOff>
        </xdr:from>
        <xdr:to>
          <xdr:col>21</xdr:col>
          <xdr:colOff>28575</xdr:colOff>
          <xdr:row>16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ソフトボール投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66675</xdr:rowOff>
        </xdr:from>
        <xdr:to>
          <xdr:col>14</xdr:col>
          <xdr:colOff>28575</xdr:colOff>
          <xdr:row>15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</xdr:row>
          <xdr:rowOff>57150</xdr:rowOff>
        </xdr:from>
        <xdr:to>
          <xdr:col>14</xdr:col>
          <xdr:colOff>142875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</xdr:row>
          <xdr:rowOff>57150</xdr:rowOff>
        </xdr:from>
        <xdr:to>
          <xdr:col>16</xdr:col>
          <xdr:colOff>152400</xdr:colOff>
          <xdr:row>13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12</xdr:row>
          <xdr:rowOff>57150</xdr:rowOff>
        </xdr:from>
        <xdr:to>
          <xdr:col>14</xdr:col>
          <xdr:colOff>142875</xdr:colOff>
          <xdr:row>12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</xdr:row>
          <xdr:rowOff>57150</xdr:rowOff>
        </xdr:from>
        <xdr:to>
          <xdr:col>16</xdr:col>
          <xdr:colOff>152400</xdr:colOff>
          <xdr:row>12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13</xdr:row>
          <xdr:rowOff>57150</xdr:rowOff>
        </xdr:from>
        <xdr:to>
          <xdr:col>21</xdr:col>
          <xdr:colOff>180975</xdr:colOff>
          <xdr:row>13</xdr:row>
          <xdr:rowOff>266700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13</xdr:row>
          <xdr:rowOff>57150</xdr:rowOff>
        </xdr:from>
        <xdr:to>
          <xdr:col>23</xdr:col>
          <xdr:colOff>209550</xdr:colOff>
          <xdr:row>13</xdr:row>
          <xdr:rowOff>266700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欠席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4</xdr:row>
      <xdr:rowOff>38100</xdr:rowOff>
    </xdr:from>
    <xdr:to>
      <xdr:col>8</xdr:col>
      <xdr:colOff>57149</xdr:colOff>
      <xdr:row>4</xdr:row>
      <xdr:rowOff>209550</xdr:rowOff>
    </xdr:to>
    <xdr:sp macro="" textlink="">
      <xdr:nvSpPr>
        <xdr:cNvPr id="2" name="角丸四角形 1"/>
        <xdr:cNvSpPr/>
      </xdr:nvSpPr>
      <xdr:spPr>
        <a:xfrm>
          <a:off x="1476374" y="971550"/>
          <a:ext cx="790575" cy="171450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11</xdr:col>
      <xdr:colOff>200025</xdr:colOff>
      <xdr:row>4</xdr:row>
      <xdr:rowOff>57150</xdr:rowOff>
    </xdr:from>
    <xdr:to>
      <xdr:col>17</xdr:col>
      <xdr:colOff>0</xdr:colOff>
      <xdr:row>6</xdr:row>
      <xdr:rowOff>133350</xdr:rowOff>
    </xdr:to>
    <xdr:sp macro="" textlink="">
      <xdr:nvSpPr>
        <xdr:cNvPr id="3" name="角丸四角形 2"/>
        <xdr:cNvSpPr/>
      </xdr:nvSpPr>
      <xdr:spPr>
        <a:xfrm>
          <a:off x="3238500" y="990600"/>
          <a:ext cx="1457325" cy="571500"/>
        </a:xfrm>
        <a:prstGeom prst="roundRect">
          <a:avLst/>
        </a:prstGeom>
        <a:gradFill>
          <a:gsLst>
            <a:gs pos="0">
              <a:schemeClr val="accent2">
                <a:shade val="51000"/>
                <a:satMod val="130000"/>
                <a:alpha val="28000"/>
              </a:schemeClr>
            </a:gs>
            <a:gs pos="100000">
              <a:schemeClr val="accent2">
                <a:shade val="93000"/>
                <a:satMod val="130000"/>
                <a:alpha val="26000"/>
              </a:schemeClr>
            </a:gs>
            <a:gs pos="100000">
              <a:schemeClr val="accent2">
                <a:shade val="94000"/>
                <a:satMod val="135000"/>
              </a:schemeClr>
            </a:gs>
          </a:gsLst>
        </a:gra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kumimoji="1" lang="ja-JP" altLang="en-US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未定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57150</xdr:rowOff>
        </xdr:from>
        <xdr:to>
          <xdr:col>11</xdr:col>
          <xdr:colOff>47625</xdr:colOff>
          <xdr:row>16</xdr:row>
          <xdr:rowOff>266700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16</xdr:row>
          <xdr:rowOff>66675</xdr:rowOff>
        </xdr:from>
        <xdr:to>
          <xdr:col>15</xdr:col>
          <xdr:colOff>190500</xdr:colOff>
          <xdr:row>16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８０ｍハードル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57150</xdr:rowOff>
        </xdr:from>
        <xdr:to>
          <xdr:col>11</xdr:col>
          <xdr:colOff>47625</xdr:colOff>
          <xdr:row>15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57150</xdr:rowOff>
        </xdr:from>
        <xdr:to>
          <xdr:col>14</xdr:col>
          <xdr:colOff>19050</xdr:colOff>
          <xdr:row>16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47625</xdr:rowOff>
        </xdr:from>
        <xdr:to>
          <xdr:col>12</xdr:col>
          <xdr:colOff>19050</xdr:colOff>
          <xdr:row>17</xdr:row>
          <xdr:rowOff>257175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38100</xdr:rowOff>
        </xdr:from>
        <xdr:to>
          <xdr:col>9</xdr:col>
          <xdr:colOff>209550</xdr:colOff>
          <xdr:row>17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走幅跳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47625</xdr:rowOff>
        </xdr:from>
        <xdr:to>
          <xdr:col>17</xdr:col>
          <xdr:colOff>28575</xdr:colOff>
          <xdr:row>17</xdr:row>
          <xdr:rowOff>257175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66675</xdr:rowOff>
        </xdr:from>
        <xdr:to>
          <xdr:col>21</xdr:col>
          <xdr:colOff>28575</xdr:colOff>
          <xdr:row>16</xdr:row>
          <xdr:rowOff>276225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ソフトボール投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66675</xdr:rowOff>
        </xdr:from>
        <xdr:to>
          <xdr:col>14</xdr:col>
          <xdr:colOff>28575</xdr:colOff>
          <xdr:row>15</xdr:row>
          <xdr:rowOff>276225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</xdr:row>
          <xdr:rowOff>57150</xdr:rowOff>
        </xdr:from>
        <xdr:to>
          <xdr:col>14</xdr:col>
          <xdr:colOff>142875</xdr:colOff>
          <xdr:row>13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</xdr:row>
          <xdr:rowOff>57150</xdr:rowOff>
        </xdr:from>
        <xdr:to>
          <xdr:col>16</xdr:col>
          <xdr:colOff>152400</xdr:colOff>
          <xdr:row>13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12</xdr:row>
          <xdr:rowOff>57150</xdr:rowOff>
        </xdr:from>
        <xdr:to>
          <xdr:col>14</xdr:col>
          <xdr:colOff>142875</xdr:colOff>
          <xdr:row>12</xdr:row>
          <xdr:rowOff>266700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</xdr:row>
          <xdr:rowOff>57150</xdr:rowOff>
        </xdr:from>
        <xdr:to>
          <xdr:col>16</xdr:col>
          <xdr:colOff>152400</xdr:colOff>
          <xdr:row>12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13</xdr:row>
          <xdr:rowOff>57150</xdr:rowOff>
        </xdr:from>
        <xdr:to>
          <xdr:col>21</xdr:col>
          <xdr:colOff>180975</xdr:colOff>
          <xdr:row>13</xdr:row>
          <xdr:rowOff>266700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13</xdr:row>
          <xdr:rowOff>57150</xdr:rowOff>
        </xdr:from>
        <xdr:to>
          <xdr:col>23</xdr:col>
          <xdr:colOff>209550</xdr:colOff>
          <xdr:row>13</xdr:row>
          <xdr:rowOff>266700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欠席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57150</xdr:rowOff>
        </xdr:from>
        <xdr:to>
          <xdr:col>11</xdr:col>
          <xdr:colOff>47625</xdr:colOff>
          <xdr:row>16</xdr:row>
          <xdr:rowOff>266700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16</xdr:row>
          <xdr:rowOff>66675</xdr:rowOff>
        </xdr:from>
        <xdr:to>
          <xdr:col>15</xdr:col>
          <xdr:colOff>190500</xdr:colOff>
          <xdr:row>16</xdr:row>
          <xdr:rowOff>276225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８０ｍハードル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57150</xdr:rowOff>
        </xdr:from>
        <xdr:to>
          <xdr:col>11</xdr:col>
          <xdr:colOff>47625</xdr:colOff>
          <xdr:row>15</xdr:row>
          <xdr:rowOff>266700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57150</xdr:rowOff>
        </xdr:from>
        <xdr:to>
          <xdr:col>14</xdr:col>
          <xdr:colOff>19050</xdr:colOff>
          <xdr:row>16</xdr:row>
          <xdr:rowOff>266700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47625</xdr:rowOff>
        </xdr:from>
        <xdr:to>
          <xdr:col>12</xdr:col>
          <xdr:colOff>19050</xdr:colOff>
          <xdr:row>17</xdr:row>
          <xdr:rowOff>257175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38100</xdr:rowOff>
        </xdr:from>
        <xdr:to>
          <xdr:col>9</xdr:col>
          <xdr:colOff>209550</xdr:colOff>
          <xdr:row>17</xdr:row>
          <xdr:rowOff>247650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走幅跳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47625</xdr:rowOff>
        </xdr:from>
        <xdr:to>
          <xdr:col>17</xdr:col>
          <xdr:colOff>28575</xdr:colOff>
          <xdr:row>17</xdr:row>
          <xdr:rowOff>257175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66675</xdr:rowOff>
        </xdr:from>
        <xdr:to>
          <xdr:col>21</xdr:col>
          <xdr:colOff>28575</xdr:colOff>
          <xdr:row>16</xdr:row>
          <xdr:rowOff>276225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ソフトボール投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66675</xdr:rowOff>
        </xdr:from>
        <xdr:to>
          <xdr:col>14</xdr:col>
          <xdr:colOff>28575</xdr:colOff>
          <xdr:row>15</xdr:row>
          <xdr:rowOff>276225</xdr:rowOff>
        </xdr:to>
        <xdr:sp macro="" textlink="">
          <xdr:nvSpPr>
            <xdr:cNvPr id="26633" name="Check Box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</xdr:row>
          <xdr:rowOff>57150</xdr:rowOff>
        </xdr:from>
        <xdr:to>
          <xdr:col>14</xdr:col>
          <xdr:colOff>142875</xdr:colOff>
          <xdr:row>13</xdr:row>
          <xdr:rowOff>266700</xdr:rowOff>
        </xdr:to>
        <xdr:sp macro="" textlink="">
          <xdr:nvSpPr>
            <xdr:cNvPr id="26634" name="Check Box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</xdr:row>
          <xdr:rowOff>57150</xdr:rowOff>
        </xdr:from>
        <xdr:to>
          <xdr:col>16</xdr:col>
          <xdr:colOff>152400</xdr:colOff>
          <xdr:row>13</xdr:row>
          <xdr:rowOff>266700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12</xdr:row>
          <xdr:rowOff>57150</xdr:rowOff>
        </xdr:from>
        <xdr:to>
          <xdr:col>14</xdr:col>
          <xdr:colOff>142875</xdr:colOff>
          <xdr:row>12</xdr:row>
          <xdr:rowOff>266700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</xdr:row>
          <xdr:rowOff>57150</xdr:rowOff>
        </xdr:from>
        <xdr:to>
          <xdr:col>16</xdr:col>
          <xdr:colOff>152400</xdr:colOff>
          <xdr:row>12</xdr:row>
          <xdr:rowOff>266700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13</xdr:row>
          <xdr:rowOff>57150</xdr:rowOff>
        </xdr:from>
        <xdr:to>
          <xdr:col>21</xdr:col>
          <xdr:colOff>180975</xdr:colOff>
          <xdr:row>13</xdr:row>
          <xdr:rowOff>266700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13</xdr:row>
          <xdr:rowOff>57150</xdr:rowOff>
        </xdr:from>
        <xdr:to>
          <xdr:col>23</xdr:col>
          <xdr:colOff>209550</xdr:colOff>
          <xdr:row>13</xdr:row>
          <xdr:rowOff>266700</xdr:rowOff>
        </xdr:to>
        <xdr:sp macro="" textlink="">
          <xdr:nvSpPr>
            <xdr:cNvPr id="26639" name="Check Box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欠席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57150</xdr:rowOff>
        </xdr:from>
        <xdr:to>
          <xdr:col>11</xdr:col>
          <xdr:colOff>47625</xdr:colOff>
          <xdr:row>16</xdr:row>
          <xdr:rowOff>266700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16</xdr:row>
          <xdr:rowOff>66675</xdr:rowOff>
        </xdr:from>
        <xdr:to>
          <xdr:col>15</xdr:col>
          <xdr:colOff>190500</xdr:colOff>
          <xdr:row>16</xdr:row>
          <xdr:rowOff>276225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８０ｍハードル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57150</xdr:rowOff>
        </xdr:from>
        <xdr:to>
          <xdr:col>11</xdr:col>
          <xdr:colOff>47625</xdr:colOff>
          <xdr:row>15</xdr:row>
          <xdr:rowOff>266700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57150</xdr:rowOff>
        </xdr:from>
        <xdr:to>
          <xdr:col>14</xdr:col>
          <xdr:colOff>19050</xdr:colOff>
          <xdr:row>16</xdr:row>
          <xdr:rowOff>266700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47625</xdr:rowOff>
        </xdr:from>
        <xdr:to>
          <xdr:col>12</xdr:col>
          <xdr:colOff>19050</xdr:colOff>
          <xdr:row>17</xdr:row>
          <xdr:rowOff>257175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38100</xdr:rowOff>
        </xdr:from>
        <xdr:to>
          <xdr:col>9</xdr:col>
          <xdr:colOff>209550</xdr:colOff>
          <xdr:row>17</xdr:row>
          <xdr:rowOff>247650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走幅跳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47625</xdr:rowOff>
        </xdr:from>
        <xdr:to>
          <xdr:col>17</xdr:col>
          <xdr:colOff>28575</xdr:colOff>
          <xdr:row>17</xdr:row>
          <xdr:rowOff>257175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66675</xdr:rowOff>
        </xdr:from>
        <xdr:to>
          <xdr:col>21</xdr:col>
          <xdr:colOff>28575</xdr:colOff>
          <xdr:row>16</xdr:row>
          <xdr:rowOff>276225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ソフトボール投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66675</xdr:rowOff>
        </xdr:from>
        <xdr:to>
          <xdr:col>14</xdr:col>
          <xdr:colOff>28575</xdr:colOff>
          <xdr:row>15</xdr:row>
          <xdr:rowOff>276225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</xdr:row>
          <xdr:rowOff>57150</xdr:rowOff>
        </xdr:from>
        <xdr:to>
          <xdr:col>14</xdr:col>
          <xdr:colOff>142875</xdr:colOff>
          <xdr:row>13</xdr:row>
          <xdr:rowOff>266700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</xdr:row>
          <xdr:rowOff>57150</xdr:rowOff>
        </xdr:from>
        <xdr:to>
          <xdr:col>16</xdr:col>
          <xdr:colOff>152400</xdr:colOff>
          <xdr:row>13</xdr:row>
          <xdr:rowOff>266700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12</xdr:row>
          <xdr:rowOff>57150</xdr:rowOff>
        </xdr:from>
        <xdr:to>
          <xdr:col>14</xdr:col>
          <xdr:colOff>142875</xdr:colOff>
          <xdr:row>12</xdr:row>
          <xdr:rowOff>266700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</xdr:row>
          <xdr:rowOff>57150</xdr:rowOff>
        </xdr:from>
        <xdr:to>
          <xdr:col>16</xdr:col>
          <xdr:colOff>152400</xdr:colOff>
          <xdr:row>12</xdr:row>
          <xdr:rowOff>266700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13</xdr:row>
          <xdr:rowOff>57150</xdr:rowOff>
        </xdr:from>
        <xdr:to>
          <xdr:col>21</xdr:col>
          <xdr:colOff>180975</xdr:colOff>
          <xdr:row>13</xdr:row>
          <xdr:rowOff>266700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13</xdr:row>
          <xdr:rowOff>57150</xdr:rowOff>
        </xdr:from>
        <xdr:to>
          <xdr:col>23</xdr:col>
          <xdr:colOff>209550</xdr:colOff>
          <xdr:row>13</xdr:row>
          <xdr:rowOff>266700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欠席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57150</xdr:rowOff>
        </xdr:from>
        <xdr:to>
          <xdr:col>11</xdr:col>
          <xdr:colOff>47625</xdr:colOff>
          <xdr:row>16</xdr:row>
          <xdr:rowOff>266700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16</xdr:row>
          <xdr:rowOff>66675</xdr:rowOff>
        </xdr:from>
        <xdr:to>
          <xdr:col>15</xdr:col>
          <xdr:colOff>190500</xdr:colOff>
          <xdr:row>16</xdr:row>
          <xdr:rowOff>276225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８０ｍハードル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57150</xdr:rowOff>
        </xdr:from>
        <xdr:to>
          <xdr:col>11</xdr:col>
          <xdr:colOff>47625</xdr:colOff>
          <xdr:row>15</xdr:row>
          <xdr:rowOff>266700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57150</xdr:rowOff>
        </xdr:from>
        <xdr:to>
          <xdr:col>14</xdr:col>
          <xdr:colOff>19050</xdr:colOff>
          <xdr:row>16</xdr:row>
          <xdr:rowOff>266700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47625</xdr:rowOff>
        </xdr:from>
        <xdr:to>
          <xdr:col>12</xdr:col>
          <xdr:colOff>19050</xdr:colOff>
          <xdr:row>17</xdr:row>
          <xdr:rowOff>257175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38100</xdr:rowOff>
        </xdr:from>
        <xdr:to>
          <xdr:col>9</xdr:col>
          <xdr:colOff>209550</xdr:colOff>
          <xdr:row>17</xdr:row>
          <xdr:rowOff>247650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走幅跳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47625</xdr:rowOff>
        </xdr:from>
        <xdr:to>
          <xdr:col>17</xdr:col>
          <xdr:colOff>28575</xdr:colOff>
          <xdr:row>17</xdr:row>
          <xdr:rowOff>257175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66675</xdr:rowOff>
        </xdr:from>
        <xdr:to>
          <xdr:col>21</xdr:col>
          <xdr:colOff>28575</xdr:colOff>
          <xdr:row>16</xdr:row>
          <xdr:rowOff>276225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ソフトボール投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66675</xdr:rowOff>
        </xdr:from>
        <xdr:to>
          <xdr:col>14</xdr:col>
          <xdr:colOff>28575</xdr:colOff>
          <xdr:row>15</xdr:row>
          <xdr:rowOff>276225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</xdr:row>
          <xdr:rowOff>57150</xdr:rowOff>
        </xdr:from>
        <xdr:to>
          <xdr:col>14</xdr:col>
          <xdr:colOff>142875</xdr:colOff>
          <xdr:row>13</xdr:row>
          <xdr:rowOff>266700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</xdr:row>
          <xdr:rowOff>57150</xdr:rowOff>
        </xdr:from>
        <xdr:to>
          <xdr:col>16</xdr:col>
          <xdr:colOff>152400</xdr:colOff>
          <xdr:row>13</xdr:row>
          <xdr:rowOff>266700</xdr:rowOff>
        </xdr:to>
        <xdr:sp macro="" textlink="">
          <xdr:nvSpPr>
            <xdr:cNvPr id="33803" name="Check Box 11" hidden="1">
              <a:extLst>
                <a:ext uri="{63B3BB69-23CF-44E3-9099-C40C66FF867C}">
                  <a14:compatExt spid="_x0000_s33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12</xdr:row>
          <xdr:rowOff>57150</xdr:rowOff>
        </xdr:from>
        <xdr:to>
          <xdr:col>14</xdr:col>
          <xdr:colOff>142875</xdr:colOff>
          <xdr:row>12</xdr:row>
          <xdr:rowOff>266700</xdr:rowOff>
        </xdr:to>
        <xdr:sp macro="" textlink="">
          <xdr:nvSpPr>
            <xdr:cNvPr id="33804" name="Check Box 12" hidden="1">
              <a:extLst>
                <a:ext uri="{63B3BB69-23CF-44E3-9099-C40C66FF867C}">
                  <a14:compatExt spid="_x0000_s33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</xdr:row>
          <xdr:rowOff>57150</xdr:rowOff>
        </xdr:from>
        <xdr:to>
          <xdr:col>16</xdr:col>
          <xdr:colOff>152400</xdr:colOff>
          <xdr:row>12</xdr:row>
          <xdr:rowOff>266700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13</xdr:row>
          <xdr:rowOff>57150</xdr:rowOff>
        </xdr:from>
        <xdr:to>
          <xdr:col>21</xdr:col>
          <xdr:colOff>180975</xdr:colOff>
          <xdr:row>13</xdr:row>
          <xdr:rowOff>266700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13</xdr:row>
          <xdr:rowOff>57150</xdr:rowOff>
        </xdr:from>
        <xdr:to>
          <xdr:col>23</xdr:col>
          <xdr:colOff>209550</xdr:colOff>
          <xdr:row>13</xdr:row>
          <xdr:rowOff>266700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欠席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57150</xdr:rowOff>
        </xdr:from>
        <xdr:to>
          <xdr:col>11</xdr:col>
          <xdr:colOff>47625</xdr:colOff>
          <xdr:row>16</xdr:row>
          <xdr:rowOff>266700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16</xdr:row>
          <xdr:rowOff>66675</xdr:rowOff>
        </xdr:from>
        <xdr:to>
          <xdr:col>15</xdr:col>
          <xdr:colOff>190500</xdr:colOff>
          <xdr:row>16</xdr:row>
          <xdr:rowOff>276225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８０ｍハードル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57150</xdr:rowOff>
        </xdr:from>
        <xdr:to>
          <xdr:col>11</xdr:col>
          <xdr:colOff>47625</xdr:colOff>
          <xdr:row>15</xdr:row>
          <xdr:rowOff>266700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57150</xdr:rowOff>
        </xdr:from>
        <xdr:to>
          <xdr:col>14</xdr:col>
          <xdr:colOff>19050</xdr:colOff>
          <xdr:row>16</xdr:row>
          <xdr:rowOff>266700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47625</xdr:rowOff>
        </xdr:from>
        <xdr:to>
          <xdr:col>12</xdr:col>
          <xdr:colOff>19050</xdr:colOff>
          <xdr:row>17</xdr:row>
          <xdr:rowOff>257175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38100</xdr:rowOff>
        </xdr:from>
        <xdr:to>
          <xdr:col>9</xdr:col>
          <xdr:colOff>209550</xdr:colOff>
          <xdr:row>17</xdr:row>
          <xdr:rowOff>247650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走幅跳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47625</xdr:rowOff>
        </xdr:from>
        <xdr:to>
          <xdr:col>17</xdr:col>
          <xdr:colOff>28575</xdr:colOff>
          <xdr:row>17</xdr:row>
          <xdr:rowOff>257175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66675</xdr:rowOff>
        </xdr:from>
        <xdr:to>
          <xdr:col>21</xdr:col>
          <xdr:colOff>28575</xdr:colOff>
          <xdr:row>16</xdr:row>
          <xdr:rowOff>276225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ソフトボール投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66675</xdr:rowOff>
        </xdr:from>
        <xdr:to>
          <xdr:col>14</xdr:col>
          <xdr:colOff>28575</xdr:colOff>
          <xdr:row>15</xdr:row>
          <xdr:rowOff>276225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</xdr:row>
          <xdr:rowOff>57150</xdr:rowOff>
        </xdr:from>
        <xdr:to>
          <xdr:col>14</xdr:col>
          <xdr:colOff>142875</xdr:colOff>
          <xdr:row>13</xdr:row>
          <xdr:rowOff>266700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</xdr:row>
          <xdr:rowOff>57150</xdr:rowOff>
        </xdr:from>
        <xdr:to>
          <xdr:col>16</xdr:col>
          <xdr:colOff>152400</xdr:colOff>
          <xdr:row>13</xdr:row>
          <xdr:rowOff>266700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12</xdr:row>
          <xdr:rowOff>57150</xdr:rowOff>
        </xdr:from>
        <xdr:to>
          <xdr:col>14</xdr:col>
          <xdr:colOff>142875</xdr:colOff>
          <xdr:row>12</xdr:row>
          <xdr:rowOff>266700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</xdr:row>
          <xdr:rowOff>57150</xdr:rowOff>
        </xdr:from>
        <xdr:to>
          <xdr:col>16</xdr:col>
          <xdr:colOff>152400</xdr:colOff>
          <xdr:row>12</xdr:row>
          <xdr:rowOff>266700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13</xdr:row>
          <xdr:rowOff>57150</xdr:rowOff>
        </xdr:from>
        <xdr:to>
          <xdr:col>21</xdr:col>
          <xdr:colOff>180975</xdr:colOff>
          <xdr:row>13</xdr:row>
          <xdr:rowOff>266700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13</xdr:row>
          <xdr:rowOff>57150</xdr:rowOff>
        </xdr:from>
        <xdr:to>
          <xdr:col>23</xdr:col>
          <xdr:colOff>209550</xdr:colOff>
          <xdr:row>13</xdr:row>
          <xdr:rowOff>266700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欠席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57150</xdr:rowOff>
        </xdr:from>
        <xdr:to>
          <xdr:col>11</xdr:col>
          <xdr:colOff>47625</xdr:colOff>
          <xdr:row>17</xdr:row>
          <xdr:rowOff>266700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57150</xdr:rowOff>
        </xdr:from>
        <xdr:to>
          <xdr:col>11</xdr:col>
          <xdr:colOff>47625</xdr:colOff>
          <xdr:row>16</xdr:row>
          <xdr:rowOff>266700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57150</xdr:rowOff>
        </xdr:from>
        <xdr:to>
          <xdr:col>14</xdr:col>
          <xdr:colOff>19050</xdr:colOff>
          <xdr:row>17</xdr:row>
          <xdr:rowOff>266700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16</xdr:row>
          <xdr:rowOff>209550</xdr:rowOff>
        </xdr:from>
        <xdr:to>
          <xdr:col>19</xdr:col>
          <xdr:colOff>38100</xdr:colOff>
          <xdr:row>17</xdr:row>
          <xdr:rowOff>95250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走幅跳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14</xdr:row>
          <xdr:rowOff>57150</xdr:rowOff>
        </xdr:from>
        <xdr:to>
          <xdr:col>14</xdr:col>
          <xdr:colOff>142875</xdr:colOff>
          <xdr:row>14</xdr:row>
          <xdr:rowOff>266700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14</xdr:row>
          <xdr:rowOff>57150</xdr:rowOff>
        </xdr:from>
        <xdr:to>
          <xdr:col>16</xdr:col>
          <xdr:colOff>152400</xdr:colOff>
          <xdr:row>14</xdr:row>
          <xdr:rowOff>266700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</xdr:row>
          <xdr:rowOff>57150</xdr:rowOff>
        </xdr:from>
        <xdr:to>
          <xdr:col>14</xdr:col>
          <xdr:colOff>142875</xdr:colOff>
          <xdr:row>13</xdr:row>
          <xdr:rowOff>266700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</xdr:row>
          <xdr:rowOff>57150</xdr:rowOff>
        </xdr:from>
        <xdr:to>
          <xdr:col>16</xdr:col>
          <xdr:colOff>152400</xdr:colOff>
          <xdr:row>13</xdr:row>
          <xdr:rowOff>266700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14</xdr:row>
          <xdr:rowOff>57150</xdr:rowOff>
        </xdr:from>
        <xdr:to>
          <xdr:col>21</xdr:col>
          <xdr:colOff>180975</xdr:colOff>
          <xdr:row>14</xdr:row>
          <xdr:rowOff>266700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14</xdr:row>
          <xdr:rowOff>57150</xdr:rowOff>
        </xdr:from>
        <xdr:to>
          <xdr:col>23</xdr:col>
          <xdr:colOff>209550</xdr:colOff>
          <xdr:row>14</xdr:row>
          <xdr:rowOff>266700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欠席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257175</xdr:colOff>
      <xdr:row>3</xdr:row>
      <xdr:rowOff>180975</xdr:rowOff>
    </xdr:from>
    <xdr:to>
      <xdr:col>18</xdr:col>
      <xdr:colOff>57150</xdr:colOff>
      <xdr:row>6</xdr:row>
      <xdr:rowOff>180975</xdr:rowOff>
    </xdr:to>
    <xdr:sp macro="" textlink="">
      <xdr:nvSpPr>
        <xdr:cNvPr id="12" name="角丸四角形 11"/>
        <xdr:cNvSpPr/>
      </xdr:nvSpPr>
      <xdr:spPr>
        <a:xfrm>
          <a:off x="3571875" y="838200"/>
          <a:ext cx="1457325" cy="571500"/>
        </a:xfrm>
        <a:prstGeom prst="roundRect">
          <a:avLst/>
        </a:prstGeom>
        <a:gradFill>
          <a:gsLst>
            <a:gs pos="0">
              <a:schemeClr val="accent2">
                <a:shade val="51000"/>
                <a:satMod val="130000"/>
                <a:alpha val="28000"/>
              </a:schemeClr>
            </a:gs>
            <a:gs pos="100000">
              <a:schemeClr val="accent2">
                <a:shade val="93000"/>
                <a:satMod val="130000"/>
                <a:alpha val="26000"/>
              </a:schemeClr>
            </a:gs>
            <a:gs pos="100000">
              <a:schemeClr val="accent2">
                <a:shade val="94000"/>
                <a:satMod val="135000"/>
              </a:schemeClr>
            </a:gs>
          </a:gsLst>
        </a:gra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kumimoji="1" lang="ja-JP" altLang="en-US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未定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57150</xdr:rowOff>
        </xdr:from>
        <xdr:to>
          <xdr:col>11</xdr:col>
          <xdr:colOff>47625</xdr:colOff>
          <xdr:row>16</xdr:row>
          <xdr:rowOff>266700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16</xdr:row>
          <xdr:rowOff>66675</xdr:rowOff>
        </xdr:from>
        <xdr:to>
          <xdr:col>15</xdr:col>
          <xdr:colOff>209550</xdr:colOff>
          <xdr:row>16</xdr:row>
          <xdr:rowOff>276225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８０ｍハードル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15</xdr:row>
          <xdr:rowOff>57150</xdr:rowOff>
        </xdr:from>
        <xdr:to>
          <xdr:col>11</xdr:col>
          <xdr:colOff>47625</xdr:colOff>
          <xdr:row>15</xdr:row>
          <xdr:rowOff>266700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16</xdr:row>
          <xdr:rowOff>57150</xdr:rowOff>
        </xdr:from>
        <xdr:to>
          <xdr:col>11</xdr:col>
          <xdr:colOff>190500</xdr:colOff>
          <xdr:row>16</xdr:row>
          <xdr:rowOff>266700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17</xdr:row>
          <xdr:rowOff>47625</xdr:rowOff>
        </xdr:from>
        <xdr:to>
          <xdr:col>12</xdr:col>
          <xdr:colOff>19050</xdr:colOff>
          <xdr:row>17</xdr:row>
          <xdr:rowOff>257175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走高跳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38100</xdr:rowOff>
        </xdr:from>
        <xdr:to>
          <xdr:col>9</xdr:col>
          <xdr:colOff>209550</xdr:colOff>
          <xdr:row>17</xdr:row>
          <xdr:rowOff>247650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走幅跳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17</xdr:row>
          <xdr:rowOff>47625</xdr:rowOff>
        </xdr:from>
        <xdr:to>
          <xdr:col>17</xdr:col>
          <xdr:colOff>28575</xdr:colOff>
          <xdr:row>17</xdr:row>
          <xdr:rowOff>257175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16</xdr:row>
          <xdr:rowOff>66675</xdr:rowOff>
        </xdr:from>
        <xdr:to>
          <xdr:col>21</xdr:col>
          <xdr:colOff>28575</xdr:colOff>
          <xdr:row>16</xdr:row>
          <xdr:rowOff>276225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ソフトボール投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15</xdr:row>
          <xdr:rowOff>57150</xdr:rowOff>
        </xdr:from>
        <xdr:to>
          <xdr:col>21</xdr:col>
          <xdr:colOff>38100</xdr:colOff>
          <xdr:row>15</xdr:row>
          <xdr:rowOff>266700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４×１００ｍリレー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13</xdr:row>
          <xdr:rowOff>57150</xdr:rowOff>
        </xdr:from>
        <xdr:to>
          <xdr:col>14</xdr:col>
          <xdr:colOff>142875</xdr:colOff>
          <xdr:row>13</xdr:row>
          <xdr:rowOff>266700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13</xdr:row>
          <xdr:rowOff>57150</xdr:rowOff>
        </xdr:from>
        <xdr:to>
          <xdr:col>16</xdr:col>
          <xdr:colOff>152400</xdr:colOff>
          <xdr:row>13</xdr:row>
          <xdr:rowOff>266700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12</xdr:row>
          <xdr:rowOff>57150</xdr:rowOff>
        </xdr:from>
        <xdr:to>
          <xdr:col>14</xdr:col>
          <xdr:colOff>142875</xdr:colOff>
          <xdr:row>12</xdr:row>
          <xdr:rowOff>266700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142875</xdr:colOff>
          <xdr:row>12</xdr:row>
          <xdr:rowOff>57150</xdr:rowOff>
        </xdr:from>
        <xdr:to>
          <xdr:col>16</xdr:col>
          <xdr:colOff>152400</xdr:colOff>
          <xdr:row>12</xdr:row>
          <xdr:rowOff>266700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171450</xdr:colOff>
          <xdr:row>13</xdr:row>
          <xdr:rowOff>57150</xdr:rowOff>
        </xdr:from>
        <xdr:to>
          <xdr:col>21</xdr:col>
          <xdr:colOff>180975</xdr:colOff>
          <xdr:row>13</xdr:row>
          <xdr:rowOff>266700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13</xdr:row>
          <xdr:rowOff>57150</xdr:rowOff>
        </xdr:from>
        <xdr:to>
          <xdr:col>23</xdr:col>
          <xdr:colOff>209550</xdr:colOff>
          <xdr:row>13</xdr:row>
          <xdr:rowOff>266700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欠席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15</xdr:row>
          <xdr:rowOff>57150</xdr:rowOff>
        </xdr:from>
        <xdr:to>
          <xdr:col>15</xdr:col>
          <xdr:colOff>200025</xdr:colOff>
          <xdr:row>15</xdr:row>
          <xdr:rowOff>266700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走幅跳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47625</xdr:rowOff>
        </xdr:from>
        <xdr:to>
          <xdr:col>11</xdr:col>
          <xdr:colOff>161925</xdr:colOff>
          <xdr:row>15</xdr:row>
          <xdr:rowOff>257175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８００ｍ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18</xdr:row>
          <xdr:rowOff>76200</xdr:rowOff>
        </xdr:from>
        <xdr:to>
          <xdr:col>6</xdr:col>
          <xdr:colOff>85725</xdr:colOff>
          <xdr:row>18</xdr:row>
          <xdr:rowOff>285750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85725</xdr:rowOff>
        </xdr:from>
        <xdr:to>
          <xdr:col>20</xdr:col>
          <xdr:colOff>123825</xdr:colOff>
          <xdr:row>18</xdr:row>
          <xdr:rowOff>295275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利用しない（理由：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133350</xdr:colOff>
      <xdr:row>5</xdr:row>
      <xdr:rowOff>9525</xdr:rowOff>
    </xdr:from>
    <xdr:to>
      <xdr:col>17</xdr:col>
      <xdr:colOff>209550</xdr:colOff>
      <xdr:row>8</xdr:row>
      <xdr:rowOff>9525</xdr:rowOff>
    </xdr:to>
    <xdr:sp macro="" textlink="">
      <xdr:nvSpPr>
        <xdr:cNvPr id="22" name="角丸四角形 21"/>
        <xdr:cNvSpPr/>
      </xdr:nvSpPr>
      <xdr:spPr>
        <a:xfrm>
          <a:off x="3448050" y="990600"/>
          <a:ext cx="1457325" cy="571500"/>
        </a:xfrm>
        <a:prstGeom prst="roundRect">
          <a:avLst/>
        </a:prstGeom>
        <a:gradFill>
          <a:gsLst>
            <a:gs pos="0">
              <a:schemeClr val="accent2">
                <a:shade val="51000"/>
                <a:satMod val="130000"/>
                <a:alpha val="28000"/>
              </a:schemeClr>
            </a:gs>
            <a:gs pos="100000">
              <a:schemeClr val="accent2">
                <a:shade val="93000"/>
                <a:satMod val="130000"/>
                <a:alpha val="26000"/>
              </a:schemeClr>
            </a:gs>
            <a:gs pos="100000">
              <a:schemeClr val="accent2">
                <a:shade val="94000"/>
                <a:satMod val="135000"/>
              </a:schemeClr>
            </a:gs>
          </a:gsLst>
        </a:gra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kumimoji="1" lang="ja-JP" altLang="en-US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未定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57150</xdr:colOff>
      <xdr:row>0</xdr:row>
      <xdr:rowOff>95250</xdr:rowOff>
    </xdr:from>
    <xdr:to>
      <xdr:col>37</xdr:col>
      <xdr:colOff>257175</xdr:colOff>
      <xdr:row>3</xdr:row>
      <xdr:rowOff>76200</xdr:rowOff>
    </xdr:to>
    <xdr:sp macro="" textlink="">
      <xdr:nvSpPr>
        <xdr:cNvPr id="4" name="角丸四角形 3"/>
        <xdr:cNvSpPr/>
      </xdr:nvSpPr>
      <xdr:spPr>
        <a:xfrm>
          <a:off x="10429875" y="95250"/>
          <a:ext cx="1457325" cy="571500"/>
        </a:xfrm>
        <a:prstGeom prst="roundRect">
          <a:avLst/>
        </a:prstGeom>
        <a:gradFill>
          <a:gsLst>
            <a:gs pos="0">
              <a:schemeClr val="accent2">
                <a:shade val="51000"/>
                <a:satMod val="130000"/>
                <a:alpha val="28000"/>
              </a:schemeClr>
            </a:gs>
            <a:gs pos="100000">
              <a:schemeClr val="accent2">
                <a:shade val="93000"/>
                <a:satMod val="130000"/>
                <a:alpha val="26000"/>
              </a:schemeClr>
            </a:gs>
            <a:gs pos="100000">
              <a:schemeClr val="accent2">
                <a:shade val="94000"/>
                <a:satMod val="135000"/>
              </a:schemeClr>
            </a:gs>
          </a:gsLst>
        </a:gra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kumimoji="1" lang="ja-JP" altLang="en-US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未定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13" Type="http://schemas.openxmlformats.org/officeDocument/2006/relationships/ctrlProp" Target="../ctrlProps/ctrlProp25.xml"/><Relationship Id="rId18" Type="http://schemas.openxmlformats.org/officeDocument/2006/relationships/ctrlProp" Target="../ctrlProps/ctrlProp3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12" Type="http://schemas.openxmlformats.org/officeDocument/2006/relationships/ctrlProp" Target="../ctrlProps/ctrlProp24.xml"/><Relationship Id="rId17" Type="http://schemas.openxmlformats.org/officeDocument/2006/relationships/ctrlProp" Target="../ctrlProps/ctrlProp2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8.xml"/><Relationship Id="rId11" Type="http://schemas.openxmlformats.org/officeDocument/2006/relationships/ctrlProp" Target="../ctrlProps/ctrlProp23.xml"/><Relationship Id="rId5" Type="http://schemas.openxmlformats.org/officeDocument/2006/relationships/ctrlProp" Target="../ctrlProps/ctrlProp17.xml"/><Relationship Id="rId15" Type="http://schemas.openxmlformats.org/officeDocument/2006/relationships/ctrlProp" Target="../ctrlProps/ctrlProp27.xml"/><Relationship Id="rId10" Type="http://schemas.openxmlformats.org/officeDocument/2006/relationships/ctrlProp" Target="../ctrlProps/ctrlProp22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Relationship Id="rId14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10" Type="http://schemas.openxmlformats.org/officeDocument/2006/relationships/ctrlProp" Target="../ctrlProps/ctrlProp52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64.x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7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10" Type="http://schemas.openxmlformats.org/officeDocument/2006/relationships/ctrlProp" Target="../ctrlProps/ctrlProp67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0.xml"/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10" Type="http://schemas.openxmlformats.org/officeDocument/2006/relationships/ctrlProp" Target="../ctrlProps/ctrlProp8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5.xml"/><Relationship Id="rId13" Type="http://schemas.openxmlformats.org/officeDocument/2006/relationships/ctrlProp" Target="../ctrlProps/ctrlProp100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94.xml"/><Relationship Id="rId12" Type="http://schemas.openxmlformats.org/officeDocument/2006/relationships/ctrlProp" Target="../ctrlProps/ctrlProp9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93.xml"/><Relationship Id="rId11" Type="http://schemas.openxmlformats.org/officeDocument/2006/relationships/ctrlProp" Target="../ctrlProps/ctrlProp98.xml"/><Relationship Id="rId5" Type="http://schemas.openxmlformats.org/officeDocument/2006/relationships/ctrlProp" Target="../ctrlProps/ctrlProp92.xml"/><Relationship Id="rId10" Type="http://schemas.openxmlformats.org/officeDocument/2006/relationships/ctrlProp" Target="../ctrlProps/ctrlProp97.xml"/><Relationship Id="rId4" Type="http://schemas.openxmlformats.org/officeDocument/2006/relationships/ctrlProp" Target="../ctrlProps/ctrlProp91.xml"/><Relationship Id="rId9" Type="http://schemas.openxmlformats.org/officeDocument/2006/relationships/ctrlProp" Target="../ctrlProps/ctrlProp9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18.x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13.xml"/><Relationship Id="rId20" Type="http://schemas.openxmlformats.org/officeDocument/2006/relationships/ctrlProp" Target="../ctrlProps/ctrlProp11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5" Type="http://schemas.openxmlformats.org/officeDocument/2006/relationships/ctrlProp" Target="../ctrlProps/ctrlProp102.xml"/><Relationship Id="rId15" Type="http://schemas.openxmlformats.org/officeDocument/2006/relationships/ctrlProp" Target="../ctrlProps/ctrlProp112.xml"/><Relationship Id="rId10" Type="http://schemas.openxmlformats.org/officeDocument/2006/relationships/ctrlProp" Target="../ctrlProps/ctrlProp107.xml"/><Relationship Id="rId19" Type="http://schemas.openxmlformats.org/officeDocument/2006/relationships/ctrlProp" Target="../ctrlProps/ctrlProp116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4" Type="http://schemas.openxmlformats.org/officeDocument/2006/relationships/ctrlProp" Target="../ctrlProps/ctrlProp111.xml"/><Relationship Id="rId22" Type="http://schemas.openxmlformats.org/officeDocument/2006/relationships/ctrlProp" Target="../ctrlProps/ctrlProp1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showGridLines="0" showZeros="0" view="pageBreakPreview" zoomScaleNormal="100" zoomScaleSheetLayoutView="100" workbookViewId="0">
      <pane xSplit="1" ySplit="2" topLeftCell="B11" activePane="bottomRight" state="frozen"/>
      <selection pane="topRight" activeCell="B1" sqref="B1"/>
      <selection pane="bottomLeft" activeCell="A3" sqref="A3"/>
      <selection pane="bottomRight" activeCell="E17" sqref="E17"/>
    </sheetView>
  </sheetViews>
  <sheetFormatPr defaultColWidth="9" defaultRowHeight="24.95" customHeight="1"/>
  <cols>
    <col min="1" max="1" width="30.25" style="42" bestFit="1" customWidth="1"/>
    <col min="2" max="2" width="8.625" style="42" bestFit="1" customWidth="1"/>
    <col min="3" max="3" width="3.125" style="43" bestFit="1" customWidth="1"/>
    <col min="4" max="4" width="8.75" style="154" customWidth="1"/>
    <col min="5" max="5" width="40.75" style="44" bestFit="1" customWidth="1"/>
    <col min="6" max="6" width="13.125" style="42" bestFit="1" customWidth="1"/>
    <col min="7" max="7" width="3.125" style="45" bestFit="1" customWidth="1"/>
    <col min="8" max="8" width="8.875" style="42" bestFit="1" customWidth="1"/>
    <col min="9" max="9" width="3.125" style="45" bestFit="1" customWidth="1"/>
    <col min="10" max="10" width="9" style="44" bestFit="1" customWidth="1"/>
    <col min="11" max="11" width="9.625" style="42" bestFit="1" customWidth="1"/>
    <col min="12" max="12" width="3.125" style="42" bestFit="1" customWidth="1"/>
    <col min="13" max="13" width="9.125" style="42" bestFit="1" customWidth="1"/>
    <col min="14" max="14" width="3.125" style="42" bestFit="1" customWidth="1"/>
    <col min="15" max="16384" width="9" style="42"/>
  </cols>
  <sheetData>
    <row r="1" spans="1:15" ht="24.95" customHeight="1">
      <c r="A1" s="156" t="s">
        <v>189</v>
      </c>
      <c r="B1" s="156"/>
      <c r="C1" s="156"/>
      <c r="D1" s="156"/>
      <c r="E1" s="156"/>
      <c r="F1" s="156"/>
      <c r="G1" s="156"/>
      <c r="H1" s="156"/>
      <c r="I1" s="156"/>
      <c r="J1" s="156"/>
      <c r="K1" s="115" t="s">
        <v>107</v>
      </c>
      <c r="L1" s="52"/>
      <c r="M1" s="52"/>
      <c r="N1" s="52">
        <v>0</v>
      </c>
      <c r="O1" s="53">
        <v>0</v>
      </c>
    </row>
    <row r="2" spans="1:15" ht="13.5">
      <c r="A2" s="54" t="s">
        <v>72</v>
      </c>
      <c r="B2" s="157" t="s">
        <v>73</v>
      </c>
      <c r="C2" s="158"/>
      <c r="D2" s="55" t="s">
        <v>74</v>
      </c>
      <c r="E2" s="55" t="s">
        <v>75</v>
      </c>
      <c r="F2" s="161" t="s">
        <v>76</v>
      </c>
      <c r="G2" s="162"/>
      <c r="H2" s="157" t="s">
        <v>77</v>
      </c>
      <c r="I2" s="163"/>
      <c r="J2" s="56" t="s">
        <v>78</v>
      </c>
      <c r="K2" s="57" t="s">
        <v>142</v>
      </c>
      <c r="L2" s="58">
        <v>0</v>
      </c>
      <c r="M2" s="114" t="s">
        <v>108</v>
      </c>
      <c r="N2" s="59">
        <v>0</v>
      </c>
      <c r="O2" s="60" t="s">
        <v>74</v>
      </c>
    </row>
    <row r="3" spans="1:15" ht="30.95" customHeight="1">
      <c r="A3" s="61" t="s">
        <v>118</v>
      </c>
      <c r="B3" s="62">
        <v>42119</v>
      </c>
      <c r="C3" s="126" t="str">
        <f t="shared" ref="C3:C21" si="0">TEXT(B3,"aaa")</f>
        <v>土</v>
      </c>
      <c r="D3" s="148" t="s">
        <v>79</v>
      </c>
      <c r="E3" s="64" t="s">
        <v>175</v>
      </c>
      <c r="F3" s="62">
        <f>B3-35</f>
        <v>42084</v>
      </c>
      <c r="G3" s="126" t="str">
        <f>TEXT(F3,"aaa")</f>
        <v>土</v>
      </c>
      <c r="H3" s="62">
        <f>B3-21</f>
        <v>42098</v>
      </c>
      <c r="I3" s="67" t="str">
        <f t="shared" ref="I3:I7" si="1">TEXT(H3,"aaa")</f>
        <v>土</v>
      </c>
      <c r="J3" s="67" t="s">
        <v>80</v>
      </c>
      <c r="K3" s="62">
        <f>B3-13</f>
        <v>42106</v>
      </c>
      <c r="L3" s="67" t="str">
        <f t="shared" ref="L3:L9" si="2">TEXT(K3,"aaa")</f>
        <v>日</v>
      </c>
      <c r="M3" s="68">
        <f>B3-7</f>
        <v>42112</v>
      </c>
      <c r="N3" s="126" t="str">
        <f t="shared" ref="N3:N7" si="3">TEXT(M3,"aaa")</f>
        <v>土</v>
      </c>
      <c r="O3" s="69"/>
    </row>
    <row r="4" spans="1:15" ht="30.95" customHeight="1">
      <c r="A4" s="61" t="s">
        <v>119</v>
      </c>
      <c r="B4" s="62">
        <v>42141</v>
      </c>
      <c r="C4" s="70" t="str">
        <f t="shared" si="0"/>
        <v>日</v>
      </c>
      <c r="D4" s="148" t="s">
        <v>79</v>
      </c>
      <c r="E4" s="64" t="s">
        <v>175</v>
      </c>
      <c r="F4" s="62">
        <f>B4-29</f>
        <v>42112</v>
      </c>
      <c r="G4" s="126" t="str">
        <f>TEXT(F4,"aaa")</f>
        <v>土</v>
      </c>
      <c r="H4" s="62">
        <f>B4-22</f>
        <v>42119</v>
      </c>
      <c r="I4" s="67" t="str">
        <f t="shared" si="1"/>
        <v>土</v>
      </c>
      <c r="J4" s="67" t="s">
        <v>81</v>
      </c>
      <c r="K4" s="62">
        <v>42127</v>
      </c>
      <c r="L4" s="67" t="str">
        <f t="shared" si="2"/>
        <v>日</v>
      </c>
      <c r="M4" s="68">
        <f>B4-7</f>
        <v>42134</v>
      </c>
      <c r="N4" s="126" t="str">
        <f t="shared" si="3"/>
        <v>日</v>
      </c>
      <c r="O4" s="69">
        <v>0</v>
      </c>
    </row>
    <row r="5" spans="1:15" ht="30.95" customHeight="1">
      <c r="A5" s="61" t="s">
        <v>82</v>
      </c>
      <c r="B5" s="62">
        <v>42155</v>
      </c>
      <c r="C5" s="70" t="str">
        <f t="shared" si="0"/>
        <v>日</v>
      </c>
      <c r="D5" s="148" t="s">
        <v>79</v>
      </c>
      <c r="E5" s="71" t="s">
        <v>83</v>
      </c>
      <c r="F5" s="62">
        <f>B5-22</f>
        <v>42133</v>
      </c>
      <c r="G5" s="126" t="str">
        <f t="shared" ref="G5:I8" si="4">TEXT(F5,"aaa")</f>
        <v>土</v>
      </c>
      <c r="H5" s="62">
        <f>B5-15</f>
        <v>42140</v>
      </c>
      <c r="I5" s="67" t="str">
        <f t="shared" ref="I5" si="5">TEXT(H5,"aaa")</f>
        <v>土</v>
      </c>
      <c r="J5" s="67" t="s">
        <v>84</v>
      </c>
      <c r="K5" s="62">
        <f>B5-10</f>
        <v>42145</v>
      </c>
      <c r="L5" s="67" t="str">
        <f t="shared" si="2"/>
        <v>木</v>
      </c>
      <c r="M5" s="72">
        <v>0</v>
      </c>
      <c r="N5" s="126" t="str">
        <f t="shared" si="3"/>
        <v>土</v>
      </c>
      <c r="O5" s="74">
        <v>0</v>
      </c>
    </row>
    <row r="6" spans="1:15" ht="30.95" customHeight="1">
      <c r="A6" s="61" t="s">
        <v>120</v>
      </c>
      <c r="B6" s="62">
        <v>42169</v>
      </c>
      <c r="C6" s="70" t="str">
        <f t="shared" si="0"/>
        <v>日</v>
      </c>
      <c r="D6" s="149" t="s">
        <v>144</v>
      </c>
      <c r="E6" s="64" t="s">
        <v>176</v>
      </c>
      <c r="F6" s="62">
        <f>B6-29</f>
        <v>42140</v>
      </c>
      <c r="G6" s="126" t="str">
        <f>TEXT(F6,"aaa")</f>
        <v>土</v>
      </c>
      <c r="H6" s="62">
        <f>B6-22</f>
        <v>42147</v>
      </c>
      <c r="I6" s="67" t="str">
        <f t="shared" si="1"/>
        <v>土</v>
      </c>
      <c r="J6" s="67" t="s">
        <v>85</v>
      </c>
      <c r="K6" s="62">
        <f>B6-14</f>
        <v>42155</v>
      </c>
      <c r="L6" s="67" t="str">
        <f t="shared" si="2"/>
        <v>日</v>
      </c>
      <c r="M6" s="68">
        <f>B6-8</f>
        <v>42161</v>
      </c>
      <c r="N6" s="126" t="str">
        <f t="shared" si="3"/>
        <v>土</v>
      </c>
      <c r="O6" s="69">
        <v>0</v>
      </c>
    </row>
    <row r="7" spans="1:15" ht="30.95" customHeight="1">
      <c r="A7" s="61" t="s">
        <v>121</v>
      </c>
      <c r="B7" s="62">
        <v>42190</v>
      </c>
      <c r="C7" s="70" t="str">
        <f t="shared" si="0"/>
        <v>日</v>
      </c>
      <c r="D7" s="150" t="s">
        <v>86</v>
      </c>
      <c r="E7" s="64" t="s">
        <v>177</v>
      </c>
      <c r="F7" s="62">
        <f>B7-29</f>
        <v>42161</v>
      </c>
      <c r="G7" s="126" t="str">
        <f>TEXT(F7,"aaa")</f>
        <v>土</v>
      </c>
      <c r="H7" s="62">
        <f>B7-22</f>
        <v>42168</v>
      </c>
      <c r="I7" s="67" t="str">
        <f t="shared" si="1"/>
        <v>土</v>
      </c>
      <c r="J7" s="76" t="s">
        <v>87</v>
      </c>
      <c r="K7" s="62">
        <f>B7-14</f>
        <v>42176</v>
      </c>
      <c r="L7" s="67" t="str">
        <f t="shared" si="2"/>
        <v>日</v>
      </c>
      <c r="M7" s="68">
        <f>B7-8</f>
        <v>42182</v>
      </c>
      <c r="N7" s="126" t="str">
        <f t="shared" si="3"/>
        <v>土</v>
      </c>
      <c r="O7" s="69">
        <v>0</v>
      </c>
    </row>
    <row r="8" spans="1:15" ht="30.95" customHeight="1">
      <c r="A8" s="61" t="s">
        <v>93</v>
      </c>
      <c r="B8" s="62">
        <v>42203</v>
      </c>
      <c r="C8" s="126" t="str">
        <f t="shared" si="0"/>
        <v>土</v>
      </c>
      <c r="D8" s="148" t="s">
        <v>79</v>
      </c>
      <c r="E8" s="71" t="s">
        <v>94</v>
      </c>
      <c r="F8" s="62">
        <f>B8-21</f>
        <v>42182</v>
      </c>
      <c r="G8" s="126" t="str">
        <f t="shared" si="4"/>
        <v>土</v>
      </c>
      <c r="H8" s="62">
        <f>B8-14</f>
        <v>42189</v>
      </c>
      <c r="I8" s="67" t="str">
        <f t="shared" si="4"/>
        <v>土</v>
      </c>
      <c r="J8" s="85" t="s">
        <v>122</v>
      </c>
      <c r="K8" s="62">
        <f>B8-14</f>
        <v>42189</v>
      </c>
      <c r="L8" s="67" t="str">
        <f t="shared" si="2"/>
        <v>土</v>
      </c>
      <c r="M8" s="86">
        <v>0</v>
      </c>
      <c r="N8" s="87">
        <v>0</v>
      </c>
      <c r="O8" s="74">
        <v>0</v>
      </c>
    </row>
    <row r="9" spans="1:15" ht="30.95" customHeight="1">
      <c r="A9" s="61" t="s">
        <v>126</v>
      </c>
      <c r="B9" s="92">
        <v>42215</v>
      </c>
      <c r="C9" s="126" t="str">
        <f t="shared" si="0"/>
        <v>木</v>
      </c>
      <c r="D9" s="150" t="s">
        <v>86</v>
      </c>
      <c r="E9" s="64" t="s">
        <v>127</v>
      </c>
      <c r="F9" s="62" t="s">
        <v>89</v>
      </c>
      <c r="G9" s="65"/>
      <c r="H9" s="62" t="s">
        <v>89</v>
      </c>
      <c r="I9" s="75"/>
      <c r="J9" s="116" t="s">
        <v>151</v>
      </c>
      <c r="K9" s="131">
        <f>B9-38</f>
        <v>42177</v>
      </c>
      <c r="L9" s="132" t="str">
        <f t="shared" si="2"/>
        <v>月</v>
      </c>
      <c r="M9" s="68"/>
      <c r="N9" s="126"/>
      <c r="O9" s="69"/>
    </row>
    <row r="10" spans="1:15" ht="30.95" customHeight="1">
      <c r="A10" s="61" t="s">
        <v>88</v>
      </c>
      <c r="B10" s="62">
        <v>42217</v>
      </c>
      <c r="C10" s="126" t="str">
        <f t="shared" si="0"/>
        <v>土</v>
      </c>
      <c r="D10" s="151" t="s">
        <v>182</v>
      </c>
      <c r="E10" s="64" t="s">
        <v>89</v>
      </c>
      <c r="F10" s="62" t="s">
        <v>89</v>
      </c>
      <c r="G10" s="65"/>
      <c r="H10" s="62" t="s">
        <v>89</v>
      </c>
      <c r="I10" s="75"/>
      <c r="J10" s="117" t="s">
        <v>186</v>
      </c>
      <c r="K10" s="62"/>
      <c r="L10" s="127"/>
      <c r="M10" s="68" t="s">
        <v>261</v>
      </c>
      <c r="N10" s="63"/>
      <c r="O10" s="69"/>
    </row>
    <row r="11" spans="1:15" ht="30.95" customHeight="1">
      <c r="A11" s="61" t="s">
        <v>90</v>
      </c>
      <c r="B11" s="62">
        <v>42238</v>
      </c>
      <c r="C11" s="126" t="str">
        <f t="shared" si="0"/>
        <v>土</v>
      </c>
      <c r="D11" s="151" t="s">
        <v>123</v>
      </c>
      <c r="E11" s="77" t="s">
        <v>178</v>
      </c>
      <c r="F11" s="78" t="s">
        <v>91</v>
      </c>
      <c r="G11" s="79">
        <v>0</v>
      </c>
      <c r="H11" s="78">
        <v>0</v>
      </c>
      <c r="I11" s="80">
        <v>0</v>
      </c>
      <c r="J11" s="81">
        <v>0</v>
      </c>
      <c r="K11" s="128">
        <v>0</v>
      </c>
      <c r="L11" s="129">
        <v>0</v>
      </c>
      <c r="M11" s="82">
        <v>0</v>
      </c>
      <c r="N11" s="83">
        <v>0</v>
      </c>
      <c r="O11" s="84">
        <v>0</v>
      </c>
    </row>
    <row r="12" spans="1:15" ht="30.95" customHeight="1">
      <c r="A12" s="61" t="s">
        <v>180</v>
      </c>
      <c r="B12" s="62">
        <v>42260</v>
      </c>
      <c r="C12" s="70" t="str">
        <f t="shared" ref="C12" si="6">TEXT(B12,"aaa")</f>
        <v>日</v>
      </c>
      <c r="D12" s="148" t="s">
        <v>181</v>
      </c>
      <c r="E12" s="64" t="s">
        <v>177</v>
      </c>
      <c r="F12" s="62">
        <f>B12-29</f>
        <v>42231</v>
      </c>
      <c r="G12" s="126" t="str">
        <f>TEXT(F12,"aaa")</f>
        <v>土</v>
      </c>
      <c r="H12" s="62">
        <f>B12-22</f>
        <v>42238</v>
      </c>
      <c r="I12" s="67" t="str">
        <f t="shared" ref="I12" si="7">TEXT(H12,"aaa")</f>
        <v>土</v>
      </c>
      <c r="J12" s="76" t="s">
        <v>187</v>
      </c>
      <c r="K12" s="62">
        <f>B12-14</f>
        <v>42246</v>
      </c>
      <c r="L12" s="67" t="str">
        <f t="shared" ref="L12" si="8">TEXT(K12,"aaa")</f>
        <v>日</v>
      </c>
      <c r="M12" s="68">
        <f>B12-8</f>
        <v>42252</v>
      </c>
      <c r="N12" s="126" t="str">
        <f t="shared" ref="N12" si="9">TEXT(M12,"aaa")</f>
        <v>土</v>
      </c>
      <c r="O12" s="69">
        <v>0</v>
      </c>
    </row>
    <row r="13" spans="1:15" ht="30.95" customHeight="1">
      <c r="A13" s="61" t="s">
        <v>92</v>
      </c>
      <c r="B13" s="62">
        <v>42267</v>
      </c>
      <c r="C13" s="70" t="str">
        <f t="shared" si="0"/>
        <v>日</v>
      </c>
      <c r="D13" s="148" t="s">
        <v>79</v>
      </c>
      <c r="E13" s="71" t="s">
        <v>83</v>
      </c>
      <c r="F13" s="62">
        <f>B13-22</f>
        <v>42245</v>
      </c>
      <c r="G13" s="126" t="str">
        <f t="shared" ref="G13" si="10">TEXT(F13,"aaa")</f>
        <v>土</v>
      </c>
      <c r="H13" s="62">
        <f>B13-15</f>
        <v>42252</v>
      </c>
      <c r="I13" s="67" t="str">
        <f t="shared" ref="I13" si="11">TEXT(H13,"aaa")</f>
        <v>土</v>
      </c>
      <c r="J13" s="76" t="s">
        <v>84</v>
      </c>
      <c r="K13" s="62">
        <f>B13-10</f>
        <v>42257</v>
      </c>
      <c r="L13" s="67" t="str">
        <f>TEXT(K13,"aaa")</f>
        <v>木</v>
      </c>
      <c r="M13" s="72">
        <v>0</v>
      </c>
      <c r="N13" s="73">
        <v>0</v>
      </c>
      <c r="O13" s="74">
        <v>0</v>
      </c>
    </row>
    <row r="14" spans="1:15" ht="30.95" customHeight="1">
      <c r="A14" s="61" t="s">
        <v>96</v>
      </c>
      <c r="B14" s="62">
        <v>42316</v>
      </c>
      <c r="C14" s="70" t="str">
        <f>TEXT(B14,"aaa")</f>
        <v>日</v>
      </c>
      <c r="D14" s="150" t="s">
        <v>86</v>
      </c>
      <c r="E14" s="64" t="s">
        <v>179</v>
      </c>
      <c r="F14" s="62">
        <f>B14-29</f>
        <v>42287</v>
      </c>
      <c r="G14" s="126" t="str">
        <f>TEXT(F14,"aaa")</f>
        <v>土</v>
      </c>
      <c r="H14" s="62">
        <f>B14-22</f>
        <v>42294</v>
      </c>
      <c r="I14" s="67" t="str">
        <f t="shared" ref="I14" si="12">TEXT(H14,"aaa")</f>
        <v>土</v>
      </c>
      <c r="J14" s="76" t="s">
        <v>188</v>
      </c>
      <c r="K14" s="62">
        <f>B14-14</f>
        <v>42302</v>
      </c>
      <c r="L14" s="67" t="str">
        <f>TEXT(K14,"aaa")</f>
        <v>日</v>
      </c>
      <c r="M14" s="68">
        <f>B14-8</f>
        <v>42308</v>
      </c>
      <c r="N14" s="126" t="str">
        <f>TEXT(M14,"aaa")</f>
        <v>土</v>
      </c>
      <c r="O14" s="69">
        <v>0</v>
      </c>
    </row>
    <row r="15" spans="1:15" ht="30.95" customHeight="1">
      <c r="A15" s="88" t="s">
        <v>184</v>
      </c>
      <c r="B15" s="62">
        <v>42311</v>
      </c>
      <c r="C15" s="70" t="s">
        <v>143</v>
      </c>
      <c r="D15" s="148" t="s">
        <v>79</v>
      </c>
      <c r="E15" s="64" t="s">
        <v>95</v>
      </c>
      <c r="F15" s="62">
        <f>B15-22</f>
        <v>42289</v>
      </c>
      <c r="G15" s="126" t="str">
        <f>TEXT(F15,"aaa")</f>
        <v>月</v>
      </c>
      <c r="H15" s="62">
        <f>B15-15</f>
        <v>42296</v>
      </c>
      <c r="I15" s="67" t="str">
        <f>TEXT(H15,"aaa")</f>
        <v>月</v>
      </c>
      <c r="J15" s="76" t="s">
        <v>84</v>
      </c>
      <c r="K15" s="62"/>
      <c r="L15" s="66"/>
      <c r="M15" s="72">
        <v>0</v>
      </c>
      <c r="N15" s="73">
        <v>0</v>
      </c>
      <c r="O15" s="74">
        <v>0</v>
      </c>
    </row>
    <row r="16" spans="1:15" ht="30.95" customHeight="1">
      <c r="A16" s="88" t="s">
        <v>183</v>
      </c>
      <c r="B16" s="62">
        <v>42351</v>
      </c>
      <c r="C16" s="70" t="str">
        <f>TEXT(B16,"aaa")</f>
        <v>日</v>
      </c>
      <c r="D16" s="150" t="s">
        <v>86</v>
      </c>
      <c r="E16" s="64" t="s">
        <v>110</v>
      </c>
      <c r="F16" s="91" t="s">
        <v>124</v>
      </c>
      <c r="G16" s="79">
        <v>0</v>
      </c>
      <c r="H16" s="78">
        <v>0</v>
      </c>
      <c r="I16" s="80">
        <v>0</v>
      </c>
      <c r="J16" s="81">
        <v>0</v>
      </c>
      <c r="K16" s="78">
        <v>0</v>
      </c>
      <c r="L16" s="130">
        <v>0</v>
      </c>
      <c r="M16" s="89">
        <v>0</v>
      </c>
      <c r="N16" s="90">
        <v>0</v>
      </c>
      <c r="O16" s="84">
        <v>0</v>
      </c>
    </row>
    <row r="17" spans="1:15" ht="30.95" customHeight="1">
      <c r="A17" s="88" t="s">
        <v>102</v>
      </c>
      <c r="B17" s="62">
        <v>42357</v>
      </c>
      <c r="C17" s="126" t="str">
        <f>TEXT(B17,"aaa")</f>
        <v>土</v>
      </c>
      <c r="D17" s="148" t="s">
        <v>109</v>
      </c>
      <c r="E17" s="71" t="s">
        <v>103</v>
      </c>
      <c r="F17" s="62">
        <f>B17-21</f>
        <v>42336</v>
      </c>
      <c r="G17" s="126" t="str">
        <f t="shared" ref="G17" si="13">TEXT(F17,"aaa")</f>
        <v>土</v>
      </c>
      <c r="H17" s="62">
        <f>B17-7</f>
        <v>42350</v>
      </c>
      <c r="I17" s="67" t="str">
        <f t="shared" ref="I17" si="14">TEXT(H17,"aaa")</f>
        <v>土</v>
      </c>
      <c r="J17" s="117" t="s">
        <v>151</v>
      </c>
      <c r="K17" s="62">
        <f>B17-14</f>
        <v>42343</v>
      </c>
      <c r="L17" s="67" t="str">
        <f>TEXT(K17,"aaa")</f>
        <v>土</v>
      </c>
      <c r="M17" s="89"/>
      <c r="N17" s="90"/>
      <c r="O17" s="84"/>
    </row>
    <row r="18" spans="1:15" ht="30.95" customHeight="1">
      <c r="A18" s="61" t="s">
        <v>97</v>
      </c>
      <c r="B18" s="62">
        <v>42380</v>
      </c>
      <c r="C18" s="70" t="s">
        <v>143</v>
      </c>
      <c r="D18" s="148" t="s">
        <v>98</v>
      </c>
      <c r="E18" s="64" t="s">
        <v>99</v>
      </c>
      <c r="F18" s="62">
        <f>B18-103</f>
        <v>42277</v>
      </c>
      <c r="G18" s="126" t="str">
        <f t="shared" ref="G18" si="15">TEXT(F18,"aaa")</f>
        <v>水</v>
      </c>
      <c r="H18" s="62">
        <f>B18-65</f>
        <v>42315</v>
      </c>
      <c r="I18" s="67" t="str">
        <f t="shared" ref="I18" si="16">TEXT(H18,"aaa")</f>
        <v>土</v>
      </c>
      <c r="J18" s="117" t="s">
        <v>151</v>
      </c>
      <c r="K18" s="62">
        <v>41953</v>
      </c>
      <c r="L18" s="67" t="str">
        <f>TEXT(K18,"aaa")</f>
        <v>月</v>
      </c>
      <c r="M18" s="72">
        <v>0</v>
      </c>
      <c r="N18" s="73">
        <v>0</v>
      </c>
      <c r="O18" s="74">
        <v>0</v>
      </c>
    </row>
    <row r="19" spans="1:15" ht="30.95" customHeight="1">
      <c r="A19" s="61" t="s">
        <v>185</v>
      </c>
      <c r="B19" s="62">
        <v>42442</v>
      </c>
      <c r="C19" s="70" t="str">
        <f t="shared" si="0"/>
        <v>日</v>
      </c>
      <c r="D19" s="151" t="s">
        <v>100</v>
      </c>
      <c r="E19" s="71" t="s">
        <v>101</v>
      </c>
      <c r="F19" s="78" t="s">
        <v>91</v>
      </c>
      <c r="G19" s="79">
        <v>0</v>
      </c>
      <c r="H19" s="78">
        <v>0</v>
      </c>
      <c r="I19" s="80">
        <v>0</v>
      </c>
      <c r="J19" s="81">
        <v>0</v>
      </c>
      <c r="K19" s="78">
        <v>0</v>
      </c>
      <c r="L19" s="130">
        <v>0</v>
      </c>
      <c r="M19" s="89">
        <v>0</v>
      </c>
      <c r="N19" s="90">
        <v>0</v>
      </c>
      <c r="O19" s="84">
        <v>0</v>
      </c>
    </row>
    <row r="20" spans="1:15" ht="30.95" customHeight="1">
      <c r="A20" s="61" t="s">
        <v>104</v>
      </c>
      <c r="B20" s="62">
        <v>42455</v>
      </c>
      <c r="C20" s="126" t="str">
        <f t="shared" si="0"/>
        <v>土</v>
      </c>
      <c r="D20" s="148" t="s">
        <v>125</v>
      </c>
      <c r="E20" s="71" t="s">
        <v>128</v>
      </c>
      <c r="F20" s="62">
        <f>B20-21</f>
        <v>42434</v>
      </c>
      <c r="G20" s="126" t="str">
        <f t="shared" ref="G20:G21" si="17">TEXT(F20,"aaa")</f>
        <v>土</v>
      </c>
      <c r="H20" s="62">
        <f>B20-14</f>
        <v>42441</v>
      </c>
      <c r="I20" s="67" t="str">
        <f t="shared" ref="I20" si="18">TEXT(H20,"aaa")</f>
        <v>土</v>
      </c>
      <c r="J20" s="159" t="s">
        <v>151</v>
      </c>
      <c r="K20" s="62">
        <f>B20-14</f>
        <v>42441</v>
      </c>
      <c r="L20" s="67" t="str">
        <f>TEXT(K20,"aaa")</f>
        <v>土</v>
      </c>
      <c r="M20" s="89">
        <v>0</v>
      </c>
      <c r="N20" s="90">
        <v>0</v>
      </c>
      <c r="O20" s="84">
        <v>0</v>
      </c>
    </row>
    <row r="21" spans="1:15" ht="24.95" customHeight="1">
      <c r="A21" s="61" t="s">
        <v>105</v>
      </c>
      <c r="B21" s="92">
        <v>42463</v>
      </c>
      <c r="C21" s="70" t="str">
        <f t="shared" si="0"/>
        <v>日</v>
      </c>
      <c r="D21" s="152" t="s">
        <v>79</v>
      </c>
      <c r="E21" s="93" t="s">
        <v>106</v>
      </c>
      <c r="F21" s="62">
        <f>B21-21</f>
        <v>42442</v>
      </c>
      <c r="G21" s="126" t="str">
        <f t="shared" si="17"/>
        <v>日</v>
      </c>
      <c r="H21" s="62">
        <f>B21-14</f>
        <v>42449</v>
      </c>
      <c r="I21" s="126" t="str">
        <f t="shared" ref="I21" si="19">TEXT(H21,"aaa")</f>
        <v>日</v>
      </c>
      <c r="J21" s="160"/>
      <c r="K21" s="62">
        <f>B21-14</f>
        <v>42449</v>
      </c>
      <c r="L21" s="67" t="str">
        <f>TEXT(K21,"aaa")</f>
        <v>日</v>
      </c>
      <c r="M21" s="72">
        <v>0</v>
      </c>
      <c r="N21" s="73">
        <v>0</v>
      </c>
      <c r="O21" s="74">
        <v>0</v>
      </c>
    </row>
    <row r="24" spans="1:15" ht="30.95" customHeight="1">
      <c r="A24" s="61" t="s">
        <v>115</v>
      </c>
      <c r="B24" s="62">
        <v>42105</v>
      </c>
      <c r="C24" s="70" t="str">
        <f>TEXT(B24,"aaa")</f>
        <v>土</v>
      </c>
      <c r="D24" s="153" t="s">
        <v>86</v>
      </c>
      <c r="E24" s="64" t="s">
        <v>116</v>
      </c>
      <c r="F24" s="62">
        <v>41701</v>
      </c>
      <c r="G24" s="126" t="str">
        <f>TEXT(F24,"aaa")</f>
        <v>月</v>
      </c>
      <c r="H24" s="62">
        <v>41702</v>
      </c>
      <c r="I24" s="67" t="str">
        <f>TEXT(H24,"aaa")</f>
        <v>火</v>
      </c>
      <c r="J24" s="116" t="s">
        <v>117</v>
      </c>
      <c r="K24" s="62">
        <f>B24-38</f>
        <v>42067</v>
      </c>
      <c r="L24" s="67" t="str">
        <f>TEXT(K24,"aaa")</f>
        <v>水</v>
      </c>
      <c r="M24" s="68"/>
      <c r="N24" s="63"/>
      <c r="O24" s="69"/>
    </row>
  </sheetData>
  <mergeCells count="5">
    <mergeCell ref="A1:J1"/>
    <mergeCell ref="B2:C2"/>
    <mergeCell ref="J20:J21"/>
    <mergeCell ref="F2:G2"/>
    <mergeCell ref="H2:I2"/>
  </mergeCells>
  <phoneticPr fontId="1"/>
  <printOptions horizontalCentered="1"/>
  <pageMargins left="0.49" right="0.44" top="0.38" bottom="0.25" header="0.31496062992125984" footer="0.22"/>
  <pageSetup paperSize="9" scale="9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X43"/>
  <sheetViews>
    <sheetView showGridLines="0" showZeros="0" tabSelected="1" view="pageBreakPreview" zoomScaleNormal="100" zoomScaleSheetLayoutView="100" workbookViewId="0">
      <selection activeCell="E8" sqref="E8:X8"/>
    </sheetView>
  </sheetViews>
  <sheetFormatPr defaultColWidth="4.125" defaultRowHeight="20.100000000000001" customHeight="1"/>
  <cols>
    <col min="1" max="3" width="4.125" style="1"/>
    <col min="4" max="16384" width="4.125" style="2"/>
  </cols>
  <sheetData>
    <row r="1" spans="1:24" ht="20.100000000000001" customHeight="1">
      <c r="A1" s="164" t="s">
        <v>152</v>
      </c>
      <c r="B1" s="165"/>
      <c r="C1" s="165"/>
      <c r="D1" s="165"/>
      <c r="E1" s="165"/>
      <c r="F1" s="290"/>
    </row>
    <row r="2" spans="1:24" ht="6" customHeight="1">
      <c r="A2" s="147"/>
      <c r="B2" s="147"/>
      <c r="C2" s="147"/>
      <c r="D2" s="147"/>
      <c r="E2" s="147"/>
      <c r="F2" s="147"/>
    </row>
    <row r="3" spans="1:24" ht="21">
      <c r="A3" s="214" t="s">
        <v>168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</row>
    <row r="4" spans="1:24" ht="8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ht="15" customHeight="1">
      <c r="A5" s="235" t="s">
        <v>27</v>
      </c>
      <c r="B5" s="291"/>
      <c r="C5" s="291"/>
      <c r="D5" s="238"/>
      <c r="E5" s="292" t="s">
        <v>169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4"/>
    </row>
    <row r="6" spans="1:24" ht="30.75" customHeight="1">
      <c r="A6" s="235" t="s">
        <v>2</v>
      </c>
      <c r="B6" s="291"/>
      <c r="C6" s="291"/>
      <c r="D6" s="238"/>
      <c r="E6" s="257" t="s">
        <v>269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9"/>
    </row>
    <row r="7" spans="1:24" ht="15" customHeight="1">
      <c r="A7" s="295" t="s">
        <v>28</v>
      </c>
      <c r="B7" s="296"/>
      <c r="C7" s="296"/>
      <c r="D7" s="297"/>
      <c r="E7" s="167" t="s">
        <v>270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9"/>
    </row>
    <row r="8" spans="1:24" ht="15" customHeight="1">
      <c r="A8" s="235" t="s">
        <v>29</v>
      </c>
      <c r="B8" s="291"/>
      <c r="C8" s="291"/>
      <c r="D8" s="238"/>
      <c r="E8" s="167" t="s">
        <v>263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</row>
    <row r="9" spans="1:24" ht="1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7" customHeight="1">
      <c r="A10" s="199" t="s">
        <v>1</v>
      </c>
      <c r="B10" s="201"/>
      <c r="C10" s="298" t="s">
        <v>172</v>
      </c>
      <c r="D10" s="299"/>
      <c r="E10" s="299"/>
      <c r="F10" s="299"/>
      <c r="G10" s="299"/>
      <c r="H10" s="300"/>
      <c r="I10" s="199" t="s">
        <v>13</v>
      </c>
      <c r="J10" s="201"/>
      <c r="K10" s="176" t="s">
        <v>264</v>
      </c>
      <c r="L10" s="301"/>
      <c r="M10" s="301"/>
      <c r="N10" s="301"/>
      <c r="O10" s="301"/>
      <c r="P10" s="301"/>
      <c r="Q10" s="301"/>
      <c r="R10" s="302"/>
      <c r="S10" s="199" t="s">
        <v>17</v>
      </c>
      <c r="T10" s="200"/>
      <c r="U10" s="201"/>
      <c r="V10" s="248" t="s">
        <v>153</v>
      </c>
      <c r="W10" s="249"/>
      <c r="X10" s="250"/>
    </row>
    <row r="11" spans="1:24" ht="27" customHeight="1">
      <c r="A11" s="199" t="s">
        <v>18</v>
      </c>
      <c r="B11" s="201"/>
      <c r="C11" s="176" t="s">
        <v>163</v>
      </c>
      <c r="D11" s="301"/>
      <c r="E11" s="301"/>
      <c r="F11" s="301"/>
      <c r="G11" s="301"/>
      <c r="H11" s="301"/>
      <c r="I11" s="301"/>
      <c r="J11" s="302"/>
      <c r="K11" s="199" t="s">
        <v>16</v>
      </c>
      <c r="L11" s="200"/>
      <c r="M11" s="201"/>
      <c r="N11" s="176" t="s">
        <v>154</v>
      </c>
      <c r="O11" s="301"/>
      <c r="P11" s="301"/>
      <c r="Q11" s="301"/>
      <c r="R11" s="301"/>
      <c r="S11" s="301"/>
      <c r="T11" s="301"/>
      <c r="U11" s="301"/>
      <c r="V11" s="301"/>
      <c r="W11" s="301"/>
      <c r="X11" s="302"/>
    </row>
    <row r="12" spans="1:24" ht="24.75" customHeight="1">
      <c r="A12" s="211" t="s">
        <v>155</v>
      </c>
      <c r="B12" s="211"/>
      <c r="C12" s="318" t="s">
        <v>58</v>
      </c>
      <c r="D12" s="319"/>
      <c r="E12" s="140"/>
      <c r="F12" s="141"/>
      <c r="G12" s="141"/>
      <c r="H12" s="141"/>
      <c r="I12" s="141"/>
      <c r="J12" s="141"/>
      <c r="K12" s="141"/>
      <c r="L12" s="141"/>
      <c r="M12" s="275" t="s">
        <v>164</v>
      </c>
      <c r="N12" s="322"/>
      <c r="O12" s="330" t="s">
        <v>59</v>
      </c>
      <c r="P12" s="330"/>
      <c r="Q12" s="330"/>
      <c r="R12" s="330"/>
      <c r="S12" s="275" t="s">
        <v>170</v>
      </c>
      <c r="T12" s="331"/>
      <c r="U12" s="322"/>
      <c r="V12" s="164"/>
      <c r="W12" s="165"/>
      <c r="X12" s="290"/>
    </row>
    <row r="13" spans="1:24" ht="24.95" customHeight="1">
      <c r="A13" s="211"/>
      <c r="B13" s="211"/>
      <c r="C13" s="320" t="s">
        <v>58</v>
      </c>
      <c r="D13" s="321"/>
      <c r="E13" s="140"/>
      <c r="F13" s="141"/>
      <c r="G13" s="141"/>
      <c r="H13" s="141"/>
      <c r="I13" s="141"/>
      <c r="J13" s="141"/>
      <c r="K13" s="141"/>
      <c r="L13" s="141"/>
      <c r="M13" s="275" t="s">
        <v>164</v>
      </c>
      <c r="N13" s="322"/>
      <c r="O13" s="330"/>
      <c r="P13" s="330"/>
      <c r="Q13" s="330"/>
      <c r="R13" s="330"/>
      <c r="S13" s="275" t="s">
        <v>170</v>
      </c>
      <c r="T13" s="331"/>
      <c r="U13" s="322"/>
      <c r="V13" s="164"/>
      <c r="W13" s="165"/>
      <c r="X13" s="290"/>
    </row>
    <row r="14" spans="1:24" ht="24.95" customHeight="1">
      <c r="A14" s="211"/>
      <c r="B14" s="211"/>
      <c r="C14" s="320" t="s">
        <v>58</v>
      </c>
      <c r="D14" s="321"/>
      <c r="E14" s="140"/>
      <c r="F14" s="141"/>
      <c r="G14" s="141"/>
      <c r="H14" s="141"/>
      <c r="I14" s="141"/>
      <c r="J14" s="141"/>
      <c r="K14" s="141"/>
      <c r="L14" s="141"/>
      <c r="M14" s="275" t="s">
        <v>164</v>
      </c>
      <c r="N14" s="322"/>
      <c r="O14" s="330"/>
      <c r="P14" s="330"/>
      <c r="Q14" s="330"/>
      <c r="R14" s="330"/>
      <c r="S14" s="275" t="s">
        <v>170</v>
      </c>
      <c r="T14" s="331"/>
      <c r="U14" s="322"/>
      <c r="V14" s="164"/>
      <c r="W14" s="165"/>
      <c r="X14" s="290"/>
    </row>
    <row r="15" spans="1:24" ht="24.95" customHeight="1">
      <c r="A15" s="211"/>
      <c r="B15" s="211"/>
      <c r="C15" s="320" t="s">
        <v>58</v>
      </c>
      <c r="D15" s="321"/>
      <c r="E15" s="140"/>
      <c r="F15" s="141"/>
      <c r="G15" s="141"/>
      <c r="H15" s="141"/>
      <c r="I15" s="141"/>
      <c r="J15" s="141"/>
      <c r="K15" s="141"/>
      <c r="L15" s="141"/>
      <c r="M15" s="275" t="s">
        <v>164</v>
      </c>
      <c r="N15" s="322"/>
      <c r="O15" s="330"/>
      <c r="P15" s="330"/>
      <c r="Q15" s="330"/>
      <c r="R15" s="330"/>
      <c r="S15" s="275" t="s">
        <v>170</v>
      </c>
      <c r="T15" s="331"/>
      <c r="U15" s="322"/>
      <c r="V15" s="164"/>
      <c r="W15" s="165"/>
      <c r="X15" s="290"/>
    </row>
    <row r="16" spans="1:24" ht="24.95" customHeight="1">
      <c r="A16" s="211"/>
      <c r="B16" s="211"/>
      <c r="C16" s="320" t="s">
        <v>58</v>
      </c>
      <c r="D16" s="321"/>
      <c r="E16" s="140"/>
      <c r="F16" s="141"/>
      <c r="G16" s="141"/>
      <c r="H16" s="141"/>
      <c r="I16" s="141"/>
      <c r="J16" s="141"/>
      <c r="K16" s="141"/>
      <c r="L16" s="141"/>
      <c r="M16" s="275" t="s">
        <v>164</v>
      </c>
      <c r="N16" s="322"/>
      <c r="O16" s="330"/>
      <c r="P16" s="330"/>
      <c r="Q16" s="330"/>
      <c r="R16" s="330"/>
      <c r="S16" s="275" t="s">
        <v>170</v>
      </c>
      <c r="T16" s="331"/>
      <c r="U16" s="322"/>
      <c r="V16" s="164"/>
      <c r="W16" s="165"/>
      <c r="X16" s="290"/>
    </row>
    <row r="17" spans="1:24" ht="13.5">
      <c r="A17" s="303" t="s">
        <v>44</v>
      </c>
      <c r="B17" s="304"/>
      <c r="C17" s="305"/>
      <c r="D17" s="312" t="s">
        <v>156</v>
      </c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4"/>
    </row>
    <row r="18" spans="1:24" ht="25.5" customHeight="1">
      <c r="A18" s="306"/>
      <c r="B18" s="307"/>
      <c r="C18" s="308"/>
      <c r="D18" s="142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4"/>
    </row>
    <row r="19" spans="1:24" ht="13.5">
      <c r="A19" s="306"/>
      <c r="B19" s="307"/>
      <c r="C19" s="308"/>
      <c r="D19" s="415" t="s">
        <v>265</v>
      </c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7"/>
    </row>
    <row r="20" spans="1:24" ht="30" customHeight="1" thickBot="1">
      <c r="A20" s="309"/>
      <c r="B20" s="310"/>
      <c r="C20" s="311"/>
      <c r="D20" s="261"/>
      <c r="E20" s="216"/>
      <c r="F20" s="216"/>
      <c r="G20" s="216"/>
      <c r="H20" s="216"/>
      <c r="I20" s="216"/>
      <c r="J20" s="216"/>
      <c r="K20" s="315"/>
      <c r="L20" s="315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62"/>
    </row>
    <row r="21" spans="1:24" ht="26.25" customHeight="1" thickBot="1">
      <c r="A21" s="303" t="s">
        <v>165</v>
      </c>
      <c r="B21" s="304"/>
      <c r="C21" s="305"/>
      <c r="D21" s="261" t="s">
        <v>266</v>
      </c>
      <c r="E21" s="216"/>
      <c r="F21" s="216"/>
      <c r="G21" s="216"/>
      <c r="H21" s="216"/>
      <c r="I21" s="216"/>
      <c r="J21" s="216"/>
      <c r="K21" s="316"/>
      <c r="L21" s="317"/>
      <c r="M21" s="135" t="s">
        <v>61</v>
      </c>
      <c r="N21" s="135" t="s">
        <v>157</v>
      </c>
      <c r="O21" s="335">
        <v>1500</v>
      </c>
      <c r="P21" s="335"/>
      <c r="Q21" s="335"/>
      <c r="R21" s="136" t="s">
        <v>3</v>
      </c>
      <c r="S21" s="135" t="s">
        <v>158</v>
      </c>
      <c r="T21" s="340">
        <f>K21*O21</f>
        <v>0</v>
      </c>
      <c r="U21" s="340"/>
      <c r="V21" s="340"/>
      <c r="W21" s="340"/>
      <c r="X21" s="137" t="s">
        <v>3</v>
      </c>
    </row>
    <row r="22" spans="1:24" ht="26.25" customHeight="1" thickBot="1">
      <c r="A22" s="306"/>
      <c r="B22" s="307"/>
      <c r="C22" s="308"/>
      <c r="D22" s="179" t="s">
        <v>267</v>
      </c>
      <c r="E22" s="177"/>
      <c r="F22" s="177"/>
      <c r="G22" s="177"/>
      <c r="H22" s="177"/>
      <c r="I22" s="177"/>
      <c r="J22" s="177"/>
      <c r="K22" s="316"/>
      <c r="L22" s="317"/>
      <c r="M22" s="135" t="s">
        <v>61</v>
      </c>
      <c r="N22" s="135" t="s">
        <v>157</v>
      </c>
      <c r="O22" s="335">
        <v>2200</v>
      </c>
      <c r="P22" s="335"/>
      <c r="Q22" s="335"/>
      <c r="R22" s="136" t="s">
        <v>3</v>
      </c>
      <c r="S22" s="135" t="s">
        <v>158</v>
      </c>
      <c r="T22" s="340">
        <f>K22*O22</f>
        <v>0</v>
      </c>
      <c r="U22" s="340"/>
      <c r="V22" s="340"/>
      <c r="W22" s="340"/>
      <c r="X22" s="137" t="s">
        <v>3</v>
      </c>
    </row>
    <row r="23" spans="1:24" ht="26.25" customHeight="1" thickBot="1">
      <c r="A23" s="306"/>
      <c r="B23" s="307"/>
      <c r="C23" s="308"/>
      <c r="D23" s="312" t="s">
        <v>166</v>
      </c>
      <c r="E23" s="313"/>
      <c r="F23" s="313"/>
      <c r="G23" s="313"/>
      <c r="H23" s="313"/>
      <c r="I23" s="313"/>
      <c r="J23" s="313"/>
      <c r="K23" s="316"/>
      <c r="L23" s="317"/>
      <c r="M23" s="145" t="s">
        <v>61</v>
      </c>
      <c r="N23" s="145" t="s">
        <v>157</v>
      </c>
      <c r="O23" s="338" t="s">
        <v>167</v>
      </c>
      <c r="P23" s="338"/>
      <c r="Q23" s="338"/>
      <c r="R23" s="146" t="s">
        <v>3</v>
      </c>
      <c r="S23" s="145" t="s">
        <v>158</v>
      </c>
      <c r="T23" s="339" t="s">
        <v>167</v>
      </c>
      <c r="U23" s="339"/>
      <c r="V23" s="339"/>
      <c r="W23" s="339"/>
      <c r="X23" s="137" t="s">
        <v>3</v>
      </c>
    </row>
    <row r="24" spans="1:24" ht="26.25" customHeight="1" thickBot="1">
      <c r="A24" s="309"/>
      <c r="B24" s="310"/>
      <c r="C24" s="311"/>
      <c r="D24" s="320" t="s">
        <v>173</v>
      </c>
      <c r="E24" s="333"/>
      <c r="F24" s="333"/>
      <c r="G24" s="333"/>
      <c r="H24" s="333"/>
      <c r="I24" s="333"/>
      <c r="J24" s="334"/>
      <c r="K24" s="316"/>
      <c r="L24" s="317"/>
      <c r="M24" s="135" t="s">
        <v>61</v>
      </c>
      <c r="N24" s="320" t="s">
        <v>174</v>
      </c>
      <c r="O24" s="333"/>
      <c r="P24" s="333"/>
      <c r="Q24" s="333"/>
      <c r="R24" s="333"/>
      <c r="S24" s="321"/>
      <c r="T24" s="340">
        <f>SUM(T21:W23)</f>
        <v>0</v>
      </c>
      <c r="U24" s="340"/>
      <c r="V24" s="340"/>
      <c r="W24" s="340"/>
      <c r="X24" s="137" t="s">
        <v>3</v>
      </c>
    </row>
    <row r="25" spans="1:24" ht="10.5" customHeight="1">
      <c r="A25" s="138"/>
      <c r="B25" s="138"/>
      <c r="C25" s="138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1:24" ht="7.5" customHeight="1">
      <c r="A26" s="3"/>
      <c r="B26" s="3"/>
      <c r="C26" s="3"/>
      <c r="D26" s="5"/>
      <c r="E26" s="5"/>
      <c r="F26" s="5"/>
      <c r="G26" s="5"/>
      <c r="H26" s="5"/>
      <c r="I26" s="5"/>
      <c r="J26" s="5"/>
      <c r="K26" s="202" t="s">
        <v>5</v>
      </c>
      <c r="L26" s="202"/>
      <c r="M26" s="202"/>
      <c r="N26" s="30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6" customHeight="1">
      <c r="K27" s="202"/>
      <c r="L27" s="202"/>
      <c r="M27" s="202"/>
      <c r="N27" s="125"/>
    </row>
    <row r="28" spans="1:24" ht="13.5">
      <c r="K28" s="125"/>
      <c r="L28" s="125"/>
      <c r="M28" s="125"/>
      <c r="N28" s="125"/>
    </row>
    <row r="29" spans="1:24" ht="29.25" customHeight="1">
      <c r="A29" s="166" t="str">
        <f>A10</f>
        <v>行事名</v>
      </c>
      <c r="B29" s="166"/>
      <c r="C29" s="327" t="str">
        <f>C10</f>
        <v>ＨＫＳＣクリスマス会</v>
      </c>
      <c r="D29" s="328"/>
      <c r="E29" s="328"/>
      <c r="F29" s="328"/>
      <c r="G29" s="328"/>
      <c r="H29" s="329"/>
      <c r="I29" s="166" t="str">
        <f>I10</f>
        <v>期日</v>
      </c>
      <c r="J29" s="166"/>
      <c r="K29" s="172" t="str">
        <f>K10</f>
        <v>平成２７年１２月１９日(土）</v>
      </c>
      <c r="L29" s="172"/>
      <c r="M29" s="172"/>
      <c r="N29" s="172"/>
      <c r="O29" s="172"/>
      <c r="P29" s="172"/>
      <c r="Q29" s="172"/>
      <c r="R29" s="172"/>
      <c r="S29" s="166" t="str">
        <f>S10</f>
        <v>集合時間</v>
      </c>
      <c r="T29" s="166"/>
      <c r="U29" s="166"/>
      <c r="V29" s="172" t="str">
        <f>V10</f>
        <v>駅伝終了後</v>
      </c>
      <c r="W29" s="172"/>
      <c r="X29" s="172"/>
    </row>
    <row r="30" spans="1:24" ht="29.25" customHeight="1">
      <c r="A30" s="166" t="str">
        <f>A11</f>
        <v>会場</v>
      </c>
      <c r="B30" s="166"/>
      <c r="C30" s="170" t="str">
        <f t="shared" ref="C30" si="0">$C$11</f>
        <v>「美味焼肉いただき枚方店」</v>
      </c>
      <c r="D30" s="172"/>
      <c r="E30" s="172"/>
      <c r="F30" s="172"/>
      <c r="G30" s="172"/>
      <c r="H30" s="172"/>
      <c r="I30" s="166" t="str">
        <f t="shared" ref="I30" si="1">$K$11</f>
        <v>集合場所</v>
      </c>
      <c r="J30" s="166"/>
      <c r="K30" s="166"/>
      <c r="L30" s="170" t="str">
        <f t="shared" ref="L30" si="2">$N$11</f>
        <v>ＨＫＳＣミニ駅伝終了後、徒歩で会場へ</v>
      </c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</row>
    <row r="31" spans="1:24" ht="33.75" customHeight="1">
      <c r="A31" s="230" t="s">
        <v>41</v>
      </c>
      <c r="B31" s="166"/>
      <c r="C31" s="257" t="s">
        <v>268</v>
      </c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6"/>
    </row>
    <row r="32" spans="1:24" ht="13.5">
      <c r="K32" s="125"/>
      <c r="L32" s="125"/>
      <c r="M32" s="125"/>
      <c r="N32" s="125"/>
    </row>
    <row r="33" spans="1:24" ht="9" customHeight="1">
      <c r="A33" s="20"/>
      <c r="B33" s="21"/>
      <c r="C33" s="21"/>
      <c r="D33" s="14"/>
      <c r="E33" s="14"/>
      <c r="F33" s="14"/>
      <c r="G33" s="14"/>
      <c r="H33" s="14"/>
      <c r="I33" s="14"/>
      <c r="J33" s="14"/>
      <c r="K33" s="123"/>
      <c r="L33" s="123"/>
      <c r="M33" s="123"/>
      <c r="N33" s="123"/>
      <c r="O33" s="14"/>
      <c r="P33" s="14"/>
      <c r="Q33" s="14"/>
      <c r="R33" s="14"/>
      <c r="S33" s="14"/>
      <c r="T33" s="14"/>
      <c r="U33" s="14"/>
      <c r="V33" s="14"/>
      <c r="W33" s="14"/>
      <c r="X33" s="15"/>
    </row>
    <row r="34" spans="1:24" ht="21">
      <c r="A34" s="227" t="s">
        <v>6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9"/>
    </row>
    <row r="35" spans="1:24" ht="20.100000000000001" customHeight="1">
      <c r="A35" s="17">
        <f t="shared" ref="A35" si="3">$D$12</f>
        <v>0</v>
      </c>
      <c r="B35" s="184">
        <f t="shared" ref="B35" si="4">$E$12</f>
        <v>0</v>
      </c>
      <c r="C35" s="184"/>
      <c r="D35" s="184"/>
      <c r="E35" s="184"/>
      <c r="F35" s="184"/>
      <c r="G35" s="184"/>
      <c r="H35" s="13" t="s">
        <v>7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</row>
    <row r="36" spans="1:24" ht="16.5" customHeight="1">
      <c r="A36" s="22"/>
      <c r="B36" s="23"/>
      <c r="C36" s="23"/>
      <c r="D36" s="23"/>
      <c r="E36" s="23"/>
      <c r="F36" s="23"/>
      <c r="G36" s="23"/>
      <c r="H36" s="23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9"/>
    </row>
    <row r="37" spans="1:24" ht="27" customHeight="1">
      <c r="A37" s="24"/>
      <c r="B37" s="6"/>
      <c r="C37" s="7"/>
      <c r="D37" s="8"/>
      <c r="E37" s="8"/>
      <c r="F37" s="8"/>
      <c r="G37" s="8"/>
      <c r="I37" s="336" t="s">
        <v>64</v>
      </c>
      <c r="J37" s="337"/>
      <c r="K37" s="332">
        <f>T24</f>
        <v>0</v>
      </c>
      <c r="L37" s="332"/>
      <c r="M37" s="332"/>
      <c r="N37" s="332"/>
      <c r="O37" s="323" t="s">
        <v>159</v>
      </c>
      <c r="P37" s="324"/>
      <c r="R37" s="122"/>
      <c r="S37" s="122"/>
      <c r="T37" s="18"/>
      <c r="U37" s="18"/>
      <c r="V37" s="18"/>
      <c r="W37" s="18"/>
      <c r="X37" s="19"/>
    </row>
    <row r="38" spans="1:24" ht="12" customHeight="1">
      <c r="A38" s="24"/>
      <c r="B38" s="6"/>
      <c r="C38" s="7"/>
      <c r="D38" s="8"/>
      <c r="E38" s="8"/>
      <c r="F38" s="8"/>
      <c r="G38" s="8"/>
      <c r="H38" s="4"/>
      <c r="I38" s="4"/>
      <c r="J38" s="4"/>
      <c r="K38" s="4"/>
      <c r="L38" s="4"/>
      <c r="M38" s="4"/>
      <c r="N38" s="122"/>
      <c r="O38" s="122"/>
      <c r="P38" s="122"/>
      <c r="Q38" s="122"/>
      <c r="R38" s="122"/>
      <c r="S38" s="122"/>
      <c r="T38" s="18"/>
      <c r="U38" s="18"/>
      <c r="V38" s="18"/>
      <c r="W38" s="18"/>
      <c r="X38" s="19"/>
    </row>
    <row r="39" spans="1:24" ht="20.100000000000001" customHeight="1">
      <c r="A39" s="28" t="s">
        <v>171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29"/>
    </row>
    <row r="40" spans="1:24" ht="20.100000000000001" customHeight="1">
      <c r="A40" s="28" t="s">
        <v>193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29"/>
    </row>
    <row r="41" spans="1:24" ht="20.100000000000001" customHeight="1">
      <c r="A41" s="17"/>
      <c r="B41" s="7"/>
      <c r="C41" s="7"/>
      <c r="D41" s="7"/>
      <c r="E41" s="7" t="s">
        <v>8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5"/>
    </row>
    <row r="42" spans="1:24" ht="13.5">
      <c r="A42" s="17"/>
      <c r="B42" s="7"/>
      <c r="C42" s="7"/>
      <c r="D42" s="7"/>
      <c r="E42" s="7" t="s">
        <v>160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25"/>
    </row>
    <row r="43" spans="1:24" ht="28.5" customHeight="1">
      <c r="A43" s="26"/>
      <c r="B43" s="27"/>
      <c r="C43" s="27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 t="s">
        <v>161</v>
      </c>
      <c r="R43" s="13"/>
      <c r="S43" s="13"/>
      <c r="T43" s="13"/>
      <c r="U43" s="13"/>
      <c r="V43" s="139" t="s">
        <v>162</v>
      </c>
      <c r="W43" s="13"/>
      <c r="X43" s="16"/>
    </row>
  </sheetData>
  <mergeCells count="85">
    <mergeCell ref="N24:S24"/>
    <mergeCell ref="K23:L23"/>
    <mergeCell ref="O23:Q23"/>
    <mergeCell ref="T23:W23"/>
    <mergeCell ref="S15:U15"/>
    <mergeCell ref="S16:U16"/>
    <mergeCell ref="T21:W21"/>
    <mergeCell ref="T22:W22"/>
    <mergeCell ref="T24:W24"/>
    <mergeCell ref="D19:X19"/>
    <mergeCell ref="V12:X12"/>
    <mergeCell ref="V13:X13"/>
    <mergeCell ref="V14:X14"/>
    <mergeCell ref="V15:X15"/>
    <mergeCell ref="V16:X16"/>
    <mergeCell ref="K37:N37"/>
    <mergeCell ref="A21:C24"/>
    <mergeCell ref="C14:D14"/>
    <mergeCell ref="M14:N14"/>
    <mergeCell ref="O14:R14"/>
    <mergeCell ref="D24:J24"/>
    <mergeCell ref="D21:J21"/>
    <mergeCell ref="K21:L21"/>
    <mergeCell ref="O21:Q21"/>
    <mergeCell ref="D22:J22"/>
    <mergeCell ref="K22:L22"/>
    <mergeCell ref="O22:Q22"/>
    <mergeCell ref="D23:J23"/>
    <mergeCell ref="A34:X34"/>
    <mergeCell ref="B35:G35"/>
    <mergeCell ref="I37:J37"/>
    <mergeCell ref="O12:R12"/>
    <mergeCell ref="O13:R13"/>
    <mergeCell ref="O15:R15"/>
    <mergeCell ref="O16:R16"/>
    <mergeCell ref="S12:U12"/>
    <mergeCell ref="S13:U13"/>
    <mergeCell ref="S14:U14"/>
    <mergeCell ref="O37:P37"/>
    <mergeCell ref="C15:D15"/>
    <mergeCell ref="M16:N16"/>
    <mergeCell ref="V29:X29"/>
    <mergeCell ref="A30:B30"/>
    <mergeCell ref="C30:H30"/>
    <mergeCell ref="I30:K30"/>
    <mergeCell ref="L30:X30"/>
    <mergeCell ref="A31:B31"/>
    <mergeCell ref="C31:X31"/>
    <mergeCell ref="K26:M27"/>
    <mergeCell ref="A29:B29"/>
    <mergeCell ref="C29:H29"/>
    <mergeCell ref="I29:J29"/>
    <mergeCell ref="K29:R29"/>
    <mergeCell ref="S29:U29"/>
    <mergeCell ref="A17:C20"/>
    <mergeCell ref="D17:X17"/>
    <mergeCell ref="D20:X20"/>
    <mergeCell ref="K24:L24"/>
    <mergeCell ref="V10:X10"/>
    <mergeCell ref="A11:B11"/>
    <mergeCell ref="C11:J11"/>
    <mergeCell ref="K11:M11"/>
    <mergeCell ref="N11:X11"/>
    <mergeCell ref="A12:B16"/>
    <mergeCell ref="C12:D12"/>
    <mergeCell ref="C16:D16"/>
    <mergeCell ref="C13:D13"/>
    <mergeCell ref="M12:N12"/>
    <mergeCell ref="M13:N13"/>
    <mergeCell ref="M15:N15"/>
    <mergeCell ref="A7:D7"/>
    <mergeCell ref="E7:X7"/>
    <mergeCell ref="A8:D8"/>
    <mergeCell ref="E8:X8"/>
    <mergeCell ref="A10:B10"/>
    <mergeCell ref="C10:H10"/>
    <mergeCell ref="I10:J10"/>
    <mergeCell ref="K10:R10"/>
    <mergeCell ref="S10:U10"/>
    <mergeCell ref="A1:F1"/>
    <mergeCell ref="A3:X3"/>
    <mergeCell ref="A5:D5"/>
    <mergeCell ref="E5:X5"/>
    <mergeCell ref="A6:D6"/>
    <mergeCell ref="E6:X6"/>
  </mergeCells>
  <phoneticPr fontId="1"/>
  <printOptions horizontalCentered="1"/>
  <pageMargins left="0.49" right="0.46" top="0.6" bottom="0.54" header="0.31496062992125984" footer="0.31496062992125984"/>
  <pageSetup paperSize="9" scale="96" orientation="portrait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0"/>
  <sheetViews>
    <sheetView showGridLines="0" view="pageBreakPreview" topLeftCell="A12" zoomScaleNormal="100" zoomScaleSheetLayoutView="100" workbookViewId="0">
      <selection activeCell="AB24" sqref="AB24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</row>
    <row r="2" spans="1:24" ht="9" customHeight="1"/>
    <row r="3" spans="1:24" ht="20.100000000000001" customHeight="1">
      <c r="A3" s="341" t="s">
        <v>1</v>
      </c>
      <c r="B3" s="341"/>
      <c r="C3" s="341"/>
      <c r="D3" s="179" t="s">
        <v>257</v>
      </c>
      <c r="E3" s="177"/>
      <c r="F3" s="177"/>
      <c r="G3" s="177"/>
      <c r="H3" s="177"/>
      <c r="I3" s="177"/>
      <c r="J3" s="177"/>
      <c r="K3" s="178"/>
      <c r="L3" s="342" t="s">
        <v>210</v>
      </c>
      <c r="M3" s="343"/>
      <c r="N3" s="179" t="s">
        <v>258</v>
      </c>
      <c r="O3" s="177"/>
      <c r="P3" s="177"/>
      <c r="Q3" s="177"/>
      <c r="R3" s="177"/>
      <c r="S3" s="177"/>
      <c r="T3" s="177"/>
      <c r="U3" s="177"/>
      <c r="V3" s="177"/>
      <c r="W3" s="177"/>
      <c r="X3" s="178"/>
    </row>
    <row r="4" spans="1:24" ht="24" customHeight="1">
      <c r="A4" s="341" t="s">
        <v>211</v>
      </c>
      <c r="B4" s="341"/>
      <c r="C4" s="341"/>
      <c r="D4" s="179" t="s">
        <v>212</v>
      </c>
      <c r="E4" s="177"/>
      <c r="F4" s="177"/>
      <c r="G4" s="177"/>
      <c r="H4" s="177"/>
      <c r="I4" s="177"/>
      <c r="J4" s="177"/>
      <c r="K4" s="178"/>
      <c r="L4" s="342" t="s">
        <v>4</v>
      </c>
      <c r="M4" s="344"/>
      <c r="N4" s="164" t="s">
        <v>213</v>
      </c>
      <c r="O4" s="165"/>
      <c r="P4" s="165"/>
      <c r="Q4" s="290"/>
      <c r="R4" s="345" t="s">
        <v>2</v>
      </c>
      <c r="S4" s="345"/>
      <c r="T4" s="179" t="s">
        <v>167</v>
      </c>
      <c r="U4" s="177"/>
      <c r="V4" s="177"/>
      <c r="W4" s="177"/>
      <c r="X4" s="178"/>
    </row>
    <row r="5" spans="1:24" ht="20.100000000000001" customHeight="1">
      <c r="A5" s="346" t="s">
        <v>214</v>
      </c>
      <c r="B5" s="341"/>
      <c r="C5" s="341"/>
      <c r="D5" s="347" t="s">
        <v>215</v>
      </c>
      <c r="E5" s="348"/>
      <c r="F5" s="349" t="s">
        <v>216</v>
      </c>
      <c r="G5" s="349"/>
      <c r="H5" s="349"/>
      <c r="I5" s="349"/>
      <c r="J5" s="349"/>
      <c r="K5" s="349"/>
      <c r="L5" s="349"/>
      <c r="M5" s="349"/>
      <c r="N5" s="350"/>
      <c r="O5" s="350"/>
      <c r="P5" s="350"/>
      <c r="Q5" s="350" t="s">
        <v>217</v>
      </c>
      <c r="R5" s="350"/>
      <c r="S5" s="350"/>
      <c r="T5" s="350"/>
      <c r="U5" s="350"/>
      <c r="V5" s="350"/>
      <c r="W5" s="350"/>
      <c r="X5" s="351"/>
    </row>
    <row r="6" spans="1:24" ht="20.100000000000001" customHeight="1">
      <c r="A6" s="341"/>
      <c r="B6" s="341"/>
      <c r="C6" s="341"/>
      <c r="D6" s="352" t="s">
        <v>218</v>
      </c>
      <c r="E6" s="353"/>
      <c r="F6" s="356" t="s">
        <v>219</v>
      </c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 t="s">
        <v>220</v>
      </c>
      <c r="R6" s="357"/>
      <c r="S6" s="357"/>
      <c r="T6" s="357"/>
      <c r="U6" s="357"/>
      <c r="V6" s="357"/>
      <c r="W6" s="357"/>
      <c r="X6" s="358"/>
    </row>
    <row r="7" spans="1:24" ht="20.100000000000001" customHeight="1">
      <c r="A7" s="341"/>
      <c r="B7" s="341"/>
      <c r="C7" s="341"/>
      <c r="D7" s="354"/>
      <c r="E7" s="355"/>
      <c r="F7" s="216" t="s">
        <v>221</v>
      </c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62"/>
    </row>
    <row r="8" spans="1:24" ht="33" customHeight="1">
      <c r="A8" s="341" t="s">
        <v>222</v>
      </c>
      <c r="B8" s="341"/>
      <c r="C8" s="341"/>
      <c r="D8" s="215"/>
      <c r="E8" s="215"/>
      <c r="F8" s="215"/>
      <c r="G8" s="215"/>
      <c r="H8" s="215"/>
      <c r="I8" s="215"/>
      <c r="J8" s="215"/>
      <c r="K8" s="342" t="s">
        <v>223</v>
      </c>
      <c r="L8" s="344"/>
      <c r="M8" s="164" t="s">
        <v>224</v>
      </c>
      <c r="N8" s="165"/>
      <c r="O8" s="165"/>
      <c r="P8" s="290"/>
      <c r="Q8" s="345" t="s">
        <v>225</v>
      </c>
      <c r="R8" s="345"/>
      <c r="S8" s="209" t="s">
        <v>226</v>
      </c>
      <c r="T8" s="209"/>
      <c r="U8" s="209"/>
      <c r="V8" s="209"/>
      <c r="W8" s="209"/>
      <c r="X8" s="209"/>
    </row>
    <row r="9" spans="1:24" ht="27.75" customHeight="1">
      <c r="A9" s="345" t="s">
        <v>227</v>
      </c>
      <c r="B9" s="345"/>
      <c r="C9" s="345"/>
      <c r="D9" s="179" t="s">
        <v>228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8"/>
    </row>
    <row r="10" spans="1:24" ht="18.75" customHeight="1"/>
    <row r="11" spans="1:24" ht="20.100000000000001" customHeight="1">
      <c r="A11" s="341" t="s">
        <v>1</v>
      </c>
      <c r="B11" s="341"/>
      <c r="C11" s="341"/>
      <c r="D11" s="179" t="s">
        <v>229</v>
      </c>
      <c r="E11" s="177"/>
      <c r="F11" s="177"/>
      <c r="G11" s="177"/>
      <c r="H11" s="177"/>
      <c r="I11" s="177"/>
      <c r="J11" s="177"/>
      <c r="K11" s="178"/>
      <c r="L11" s="342" t="s">
        <v>210</v>
      </c>
      <c r="M11" s="343"/>
      <c r="N11" s="179" t="s">
        <v>259</v>
      </c>
      <c r="O11" s="177"/>
      <c r="P11" s="177"/>
      <c r="Q11" s="177"/>
      <c r="R11" s="177"/>
      <c r="S11" s="177"/>
      <c r="T11" s="177"/>
      <c r="U11" s="177"/>
      <c r="V11" s="177"/>
      <c r="W11" s="177"/>
      <c r="X11" s="178"/>
    </row>
    <row r="12" spans="1:24" ht="20.100000000000001" customHeight="1">
      <c r="A12" s="364" t="s">
        <v>230</v>
      </c>
      <c r="B12" s="365"/>
      <c r="C12" s="366"/>
      <c r="D12" s="345" t="s">
        <v>222</v>
      </c>
      <c r="E12" s="345"/>
      <c r="F12" s="345"/>
      <c r="G12" s="345"/>
      <c r="H12" s="345" t="s">
        <v>223</v>
      </c>
      <c r="I12" s="345"/>
      <c r="J12" s="345" t="s">
        <v>231</v>
      </c>
      <c r="K12" s="345"/>
      <c r="L12" s="345"/>
      <c r="M12" s="345"/>
      <c r="N12" s="345" t="s">
        <v>4</v>
      </c>
      <c r="O12" s="345"/>
      <c r="P12" s="345"/>
      <c r="Q12" s="345" t="s">
        <v>165</v>
      </c>
      <c r="R12" s="345"/>
      <c r="S12" s="345"/>
      <c r="T12" s="342" t="s">
        <v>232</v>
      </c>
      <c r="U12" s="343"/>
      <c r="V12" s="343"/>
      <c r="W12" s="343"/>
      <c r="X12" s="344"/>
    </row>
    <row r="13" spans="1:24" ht="20.100000000000001" customHeight="1">
      <c r="A13" s="367"/>
      <c r="B13" s="368"/>
      <c r="C13" s="369"/>
      <c r="D13" s="359"/>
      <c r="E13" s="359"/>
      <c r="F13" s="359"/>
      <c r="G13" s="359"/>
      <c r="H13" s="359"/>
      <c r="I13" s="359"/>
      <c r="J13" s="360" t="s">
        <v>233</v>
      </c>
      <c r="K13" s="361"/>
      <c r="L13" s="361"/>
      <c r="M13" s="362"/>
      <c r="N13" s="215" t="s">
        <v>213</v>
      </c>
      <c r="O13" s="215"/>
      <c r="P13" s="215"/>
      <c r="Q13" s="363" t="s">
        <v>234</v>
      </c>
      <c r="R13" s="363" t="s">
        <v>235</v>
      </c>
      <c r="S13" s="363"/>
      <c r="T13" s="360" t="s">
        <v>236</v>
      </c>
      <c r="U13" s="361"/>
      <c r="V13" s="361"/>
      <c r="W13" s="361"/>
      <c r="X13" s="362"/>
    </row>
    <row r="14" spans="1:24" ht="20.100000000000001" customHeight="1">
      <c r="A14" s="367"/>
      <c r="B14" s="368"/>
      <c r="C14" s="36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215" t="s">
        <v>213</v>
      </c>
      <c r="O14" s="215"/>
      <c r="P14" s="215"/>
      <c r="Q14" s="363" t="s">
        <v>3</v>
      </c>
      <c r="R14" s="363" t="s">
        <v>235</v>
      </c>
      <c r="S14" s="363"/>
      <c r="T14" s="360"/>
      <c r="U14" s="361"/>
      <c r="V14" s="361"/>
      <c r="W14" s="361"/>
      <c r="X14" s="362"/>
    </row>
    <row r="15" spans="1:24" ht="20.100000000000001" customHeight="1">
      <c r="A15" s="367"/>
      <c r="B15" s="368"/>
      <c r="C15" s="36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215" t="s">
        <v>213</v>
      </c>
      <c r="O15" s="215"/>
      <c r="P15" s="215"/>
      <c r="Q15" s="363" t="s">
        <v>3</v>
      </c>
      <c r="R15" s="363" t="s">
        <v>237</v>
      </c>
      <c r="S15" s="363"/>
      <c r="T15" s="360"/>
      <c r="U15" s="361"/>
      <c r="V15" s="361"/>
      <c r="W15" s="361"/>
      <c r="X15" s="362"/>
    </row>
    <row r="16" spans="1:24" ht="20.100000000000001" customHeight="1">
      <c r="A16" s="367"/>
      <c r="B16" s="368"/>
      <c r="C16" s="36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215" t="s">
        <v>213</v>
      </c>
      <c r="O16" s="215"/>
      <c r="P16" s="215"/>
      <c r="Q16" s="363" t="s">
        <v>3</v>
      </c>
      <c r="R16" s="363" t="s">
        <v>238</v>
      </c>
      <c r="S16" s="363"/>
      <c r="T16" s="360"/>
      <c r="U16" s="361"/>
      <c r="V16" s="361"/>
      <c r="W16" s="361"/>
      <c r="X16" s="362"/>
    </row>
    <row r="17" spans="1:24" ht="20.100000000000001" customHeight="1">
      <c r="A17" s="367"/>
      <c r="B17" s="368"/>
      <c r="C17" s="369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1" t="s">
        <v>213</v>
      </c>
      <c r="O17" s="371"/>
      <c r="P17" s="371"/>
      <c r="Q17" s="363" t="s">
        <v>3</v>
      </c>
      <c r="R17" s="363" t="s">
        <v>239</v>
      </c>
      <c r="S17" s="363"/>
      <c r="T17" s="360"/>
      <c r="U17" s="361"/>
      <c r="V17" s="361"/>
      <c r="W17" s="361"/>
      <c r="X17" s="362"/>
    </row>
    <row r="18" spans="1:24" ht="20.100000000000001" customHeight="1">
      <c r="A18" s="345" t="s">
        <v>240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76" t="s">
        <v>3</v>
      </c>
      <c r="R18" s="363" t="s">
        <v>3</v>
      </c>
      <c r="S18" s="363"/>
      <c r="T18" s="377"/>
      <c r="U18" s="378"/>
      <c r="V18" s="378"/>
      <c r="W18" s="378"/>
      <c r="X18" s="379"/>
    </row>
    <row r="19" spans="1:24" ht="43.5" customHeight="1">
      <c r="A19" s="380" t="s">
        <v>241</v>
      </c>
      <c r="B19" s="381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</row>
    <row r="20" spans="1:24" ht="17.25" customHeight="1"/>
    <row r="21" spans="1:24" ht="20.100000000000001" customHeight="1">
      <c r="A21" s="341" t="s">
        <v>1</v>
      </c>
      <c r="B21" s="341"/>
      <c r="C21" s="341"/>
      <c r="D21" s="179" t="s">
        <v>242</v>
      </c>
      <c r="E21" s="177"/>
      <c r="F21" s="177"/>
      <c r="G21" s="177"/>
      <c r="H21" s="177"/>
      <c r="I21" s="177"/>
      <c r="J21" s="177"/>
      <c r="K21" s="178"/>
      <c r="L21" s="342" t="s">
        <v>210</v>
      </c>
      <c r="M21" s="343"/>
      <c r="N21" s="179" t="s">
        <v>260</v>
      </c>
      <c r="O21" s="177"/>
      <c r="P21" s="177"/>
      <c r="Q21" s="177"/>
      <c r="R21" s="177"/>
      <c r="S21" s="177"/>
      <c r="T21" s="177"/>
      <c r="U21" s="177"/>
      <c r="V21" s="177"/>
      <c r="W21" s="177"/>
      <c r="X21" s="178"/>
    </row>
    <row r="22" spans="1:24" ht="24" customHeight="1">
      <c r="A22" s="341" t="s">
        <v>211</v>
      </c>
      <c r="B22" s="341"/>
      <c r="C22" s="341"/>
      <c r="D22" s="179" t="s">
        <v>212</v>
      </c>
      <c r="E22" s="177"/>
      <c r="F22" s="177"/>
      <c r="G22" s="177"/>
      <c r="H22" s="177"/>
      <c r="I22" s="177"/>
      <c r="J22" s="177"/>
      <c r="K22" s="178"/>
      <c r="L22" s="342" t="s">
        <v>4</v>
      </c>
      <c r="M22" s="344"/>
      <c r="N22" s="164" t="s">
        <v>213</v>
      </c>
      <c r="O22" s="165"/>
      <c r="P22" s="165"/>
      <c r="Q22" s="290"/>
      <c r="R22" s="345" t="s">
        <v>2</v>
      </c>
      <c r="S22" s="345"/>
      <c r="T22" s="179" t="s">
        <v>167</v>
      </c>
      <c r="U22" s="177"/>
      <c r="V22" s="177"/>
      <c r="W22" s="177"/>
      <c r="X22" s="178"/>
    </row>
    <row r="23" spans="1:24" ht="20.100000000000001" customHeight="1">
      <c r="A23" s="346" t="s">
        <v>214</v>
      </c>
      <c r="B23" s="341"/>
      <c r="C23" s="341"/>
      <c r="D23" s="388" t="s">
        <v>243</v>
      </c>
      <c r="E23" s="389"/>
      <c r="F23" s="393" t="s">
        <v>244</v>
      </c>
      <c r="G23" s="394"/>
      <c r="H23" s="397" t="s">
        <v>245</v>
      </c>
      <c r="I23" s="349"/>
      <c r="J23" s="349"/>
      <c r="K23" s="349"/>
      <c r="L23" s="349"/>
      <c r="M23" s="349"/>
      <c r="N23" s="349"/>
      <c r="O23" s="398" t="s">
        <v>246</v>
      </c>
      <c r="P23" s="398"/>
      <c r="Q23" s="398"/>
      <c r="R23" s="398"/>
      <c r="S23" s="399"/>
      <c r="T23" s="400" t="s">
        <v>247</v>
      </c>
      <c r="U23" s="401"/>
      <c r="V23" s="401"/>
      <c r="W23" s="401"/>
      <c r="X23" s="402"/>
    </row>
    <row r="24" spans="1:24" ht="20.100000000000001" customHeight="1">
      <c r="A24" s="346"/>
      <c r="B24" s="341"/>
      <c r="C24" s="341"/>
      <c r="D24" s="390"/>
      <c r="E24" s="391"/>
      <c r="F24" s="395"/>
      <c r="G24" s="396"/>
      <c r="H24" s="409" t="s">
        <v>248</v>
      </c>
      <c r="I24" s="410"/>
      <c r="J24" s="410"/>
      <c r="K24" s="410"/>
      <c r="L24" s="410"/>
      <c r="M24" s="410"/>
      <c r="N24" s="411"/>
      <c r="O24" s="412" t="s">
        <v>220</v>
      </c>
      <c r="P24" s="412"/>
      <c r="Q24" s="412"/>
      <c r="R24" s="412"/>
      <c r="S24" s="413"/>
      <c r="T24" s="403"/>
      <c r="U24" s="404"/>
      <c r="V24" s="404"/>
      <c r="W24" s="404"/>
      <c r="X24" s="405"/>
    </row>
    <row r="25" spans="1:24" ht="20.100000000000001" customHeight="1">
      <c r="A25" s="341"/>
      <c r="B25" s="341"/>
      <c r="C25" s="341"/>
      <c r="D25" s="392"/>
      <c r="E25" s="373"/>
      <c r="F25" s="372" t="s">
        <v>249</v>
      </c>
      <c r="G25" s="373"/>
      <c r="H25" s="374" t="s">
        <v>250</v>
      </c>
      <c r="I25" s="216"/>
      <c r="J25" s="216"/>
      <c r="K25" s="216"/>
      <c r="L25" s="216"/>
      <c r="M25" s="216"/>
      <c r="N25" s="375"/>
      <c r="O25" s="184"/>
      <c r="P25" s="184"/>
      <c r="Q25" s="184"/>
      <c r="R25" s="184"/>
      <c r="S25" s="414"/>
      <c r="T25" s="406"/>
      <c r="U25" s="407"/>
      <c r="V25" s="407"/>
      <c r="W25" s="407"/>
      <c r="X25" s="408"/>
    </row>
    <row r="26" spans="1:24" ht="33" customHeight="1">
      <c r="A26" s="341" t="s">
        <v>222</v>
      </c>
      <c r="B26" s="341"/>
      <c r="C26" s="341"/>
      <c r="D26" s="215"/>
      <c r="E26" s="215"/>
      <c r="F26" s="215"/>
      <c r="G26" s="215"/>
      <c r="H26" s="215"/>
      <c r="I26" s="215"/>
      <c r="J26" s="215"/>
      <c r="K26" s="342" t="s">
        <v>223</v>
      </c>
      <c r="L26" s="344"/>
      <c r="M26" s="164" t="s">
        <v>224</v>
      </c>
      <c r="N26" s="165"/>
      <c r="O26" s="165"/>
      <c r="P26" s="185"/>
      <c r="Q26" s="386" t="s">
        <v>225</v>
      </c>
      <c r="R26" s="386"/>
      <c r="S26" s="387" t="s">
        <v>226</v>
      </c>
      <c r="T26" s="387"/>
      <c r="U26" s="387"/>
      <c r="V26" s="387"/>
      <c r="W26" s="387"/>
      <c r="X26" s="387"/>
    </row>
    <row r="27" spans="1:24" ht="27.75" customHeight="1">
      <c r="A27" s="345" t="s">
        <v>227</v>
      </c>
      <c r="B27" s="345"/>
      <c r="C27" s="345"/>
      <c r="D27" s="179" t="s">
        <v>228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8"/>
    </row>
    <row r="28" spans="1:24" ht="20.100000000000001" customHeight="1">
      <c r="U28" s="384" t="s">
        <v>251</v>
      </c>
      <c r="V28" s="384"/>
      <c r="W28" s="384"/>
      <c r="X28" s="384"/>
    </row>
    <row r="29" spans="1:24" ht="13.5">
      <c r="A29" s="3"/>
      <c r="B29" s="3"/>
      <c r="C29" s="3"/>
      <c r="D29" s="5"/>
      <c r="E29" s="5"/>
      <c r="F29" s="5"/>
      <c r="G29" s="5"/>
      <c r="H29" s="5"/>
      <c r="I29" s="5"/>
      <c r="J29" s="5"/>
      <c r="K29" s="202" t="s">
        <v>5</v>
      </c>
      <c r="L29" s="202"/>
      <c r="M29" s="202"/>
      <c r="N29" s="202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3.5">
      <c r="K30" s="202"/>
      <c r="L30" s="202"/>
      <c r="M30" s="202"/>
      <c r="N30" s="202"/>
    </row>
    <row r="31" spans="1:24" ht="21">
      <c r="A31" s="214" t="s">
        <v>6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</row>
    <row r="32" spans="1:24" ht="20.100000000000001" customHeight="1">
      <c r="A32" s="385" t="s">
        <v>7</v>
      </c>
      <c r="B32" s="385"/>
      <c r="C32" s="385"/>
      <c r="D32" s="385"/>
      <c r="E32" s="385"/>
      <c r="F32" s="385"/>
      <c r="G32" s="385"/>
      <c r="H32" s="385"/>
    </row>
    <row r="33" spans="1:24" ht="20.100000000000001" customHeight="1">
      <c r="A33" s="155"/>
      <c r="B33" s="155"/>
      <c r="C33" s="155"/>
      <c r="D33" s="155"/>
      <c r="E33" s="155"/>
      <c r="F33" s="155"/>
      <c r="G33" s="155"/>
      <c r="H33" s="155"/>
    </row>
    <row r="34" spans="1:24" ht="32.25" customHeight="1">
      <c r="A34" s="6"/>
      <c r="B34" s="6"/>
      <c r="C34" s="7"/>
      <c r="D34" s="8"/>
      <c r="E34" s="8"/>
      <c r="F34" s="8"/>
      <c r="G34" s="8"/>
      <c r="H34" s="382" t="s">
        <v>252</v>
      </c>
      <c r="I34" s="382"/>
      <c r="J34" s="382"/>
      <c r="K34" s="382"/>
      <c r="L34" s="382"/>
      <c r="M34" s="382"/>
      <c r="N34" s="382"/>
      <c r="O34" s="382"/>
      <c r="P34" s="382"/>
      <c r="Q34" s="382"/>
      <c r="R34" s="122"/>
      <c r="S34" s="122"/>
    </row>
    <row r="35" spans="1:24" ht="20.100000000000001" customHeight="1">
      <c r="A35" s="6"/>
      <c r="B35" s="6"/>
      <c r="C35" s="7"/>
      <c r="D35" s="8"/>
      <c r="E35" s="8"/>
      <c r="F35" s="8"/>
      <c r="G35" s="8"/>
      <c r="H35" s="4"/>
      <c r="I35" s="4"/>
      <c r="J35" s="4"/>
      <c r="K35" s="4"/>
      <c r="L35" s="4"/>
      <c r="M35" s="4"/>
      <c r="N35" s="122"/>
      <c r="O35" s="122"/>
      <c r="P35" s="122"/>
      <c r="Q35" s="122"/>
      <c r="R35" s="122"/>
      <c r="S35" s="122"/>
    </row>
    <row r="36" spans="1:24" ht="20.100000000000001" customHeight="1">
      <c r="A36" s="383" t="s">
        <v>253</v>
      </c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</row>
    <row r="37" spans="1:24" ht="20.100000000000001" customHeight="1">
      <c r="A37" s="383" t="s">
        <v>193</v>
      </c>
      <c r="B37" s="383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3"/>
      <c r="U37" s="383"/>
      <c r="V37" s="383"/>
      <c r="W37" s="383"/>
      <c r="X37" s="383"/>
    </row>
    <row r="38" spans="1:24" ht="20.100000000000001" customHeight="1">
      <c r="A38" s="2"/>
      <c r="B38" s="7"/>
      <c r="C38" s="7"/>
      <c r="D38" s="7"/>
      <c r="E38" s="7" t="s">
        <v>8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20.100000000000001" customHeight="1">
      <c r="A39" s="2"/>
      <c r="B39" s="7"/>
      <c r="C39" s="7"/>
      <c r="D39" s="7"/>
      <c r="E39" s="7" t="s">
        <v>254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20.100000000000001" customHeight="1">
      <c r="U40" s="155" t="s">
        <v>255</v>
      </c>
      <c r="V40" s="2" t="s">
        <v>256</v>
      </c>
    </row>
  </sheetData>
  <mergeCells count="107">
    <mergeCell ref="H34:Q34"/>
    <mergeCell ref="A36:X36"/>
    <mergeCell ref="A37:X37"/>
    <mergeCell ref="N11:X11"/>
    <mergeCell ref="A27:C27"/>
    <mergeCell ref="D27:X27"/>
    <mergeCell ref="U28:X28"/>
    <mergeCell ref="K29:N30"/>
    <mergeCell ref="A31:X31"/>
    <mergeCell ref="A32:H32"/>
    <mergeCell ref="A26:C26"/>
    <mergeCell ref="D26:J26"/>
    <mergeCell ref="K26:L26"/>
    <mergeCell ref="M26:P26"/>
    <mergeCell ref="Q26:R26"/>
    <mergeCell ref="S26:X26"/>
    <mergeCell ref="A23:C25"/>
    <mergeCell ref="D23:E25"/>
    <mergeCell ref="F23:G24"/>
    <mergeCell ref="H23:N23"/>
    <mergeCell ref="O23:S23"/>
    <mergeCell ref="T23:X25"/>
    <mergeCell ref="H24:N24"/>
    <mergeCell ref="O24:S25"/>
    <mergeCell ref="F25:G25"/>
    <mergeCell ref="H25:N25"/>
    <mergeCell ref="A22:C22"/>
    <mergeCell ref="D22:K22"/>
    <mergeCell ref="L22:M22"/>
    <mergeCell ref="N22:Q22"/>
    <mergeCell ref="R22:S22"/>
    <mergeCell ref="T22:X22"/>
    <mergeCell ref="A18:P18"/>
    <mergeCell ref="Q18:S18"/>
    <mergeCell ref="T18:X18"/>
    <mergeCell ref="A19:X19"/>
    <mergeCell ref="A21:C21"/>
    <mergeCell ref="D21:K21"/>
    <mergeCell ref="L21:M21"/>
    <mergeCell ref="N21:X21"/>
    <mergeCell ref="D14:G14"/>
    <mergeCell ref="H14:I14"/>
    <mergeCell ref="J14:M14"/>
    <mergeCell ref="N14:P14"/>
    <mergeCell ref="Q14:S14"/>
    <mergeCell ref="T14:X14"/>
    <mergeCell ref="D17:G17"/>
    <mergeCell ref="H17:I17"/>
    <mergeCell ref="J17:M17"/>
    <mergeCell ref="N17:P17"/>
    <mergeCell ref="Q17:S17"/>
    <mergeCell ref="T17:X17"/>
    <mergeCell ref="D16:G16"/>
    <mergeCell ref="H16:I16"/>
    <mergeCell ref="J16:M16"/>
    <mergeCell ref="N16:P16"/>
    <mergeCell ref="Q16:S16"/>
    <mergeCell ref="T16:X16"/>
    <mergeCell ref="Q12:S12"/>
    <mergeCell ref="T12:X12"/>
    <mergeCell ref="D13:G13"/>
    <mergeCell ref="H13:I13"/>
    <mergeCell ref="J13:M13"/>
    <mergeCell ref="N13:P13"/>
    <mergeCell ref="Q13:S13"/>
    <mergeCell ref="T13:X13"/>
    <mergeCell ref="A9:C9"/>
    <mergeCell ref="D9:X9"/>
    <mergeCell ref="A11:C11"/>
    <mergeCell ref="D11:K11"/>
    <mergeCell ref="L11:M11"/>
    <mergeCell ref="A12:C17"/>
    <mergeCell ref="D12:G12"/>
    <mergeCell ref="H12:I12"/>
    <mergeCell ref="J12:M12"/>
    <mergeCell ref="N12:P12"/>
    <mergeCell ref="D15:G15"/>
    <mergeCell ref="H15:I15"/>
    <mergeCell ref="J15:M15"/>
    <mergeCell ref="N15:P15"/>
    <mergeCell ref="Q15:S15"/>
    <mergeCell ref="T15:X15"/>
    <mergeCell ref="A8:C8"/>
    <mergeCell ref="D8:J8"/>
    <mergeCell ref="K8:L8"/>
    <mergeCell ref="M8:P8"/>
    <mergeCell ref="Q8:R8"/>
    <mergeCell ref="S8:X8"/>
    <mergeCell ref="T4:X4"/>
    <mergeCell ref="A5:C7"/>
    <mergeCell ref="D5:E5"/>
    <mergeCell ref="F5:P5"/>
    <mergeCell ref="Q5:X5"/>
    <mergeCell ref="D6:E7"/>
    <mergeCell ref="F6:P6"/>
    <mergeCell ref="Q6:X7"/>
    <mergeCell ref="F7:P7"/>
    <mergeCell ref="A1:X1"/>
    <mergeCell ref="A3:C3"/>
    <mergeCell ref="D3:K3"/>
    <mergeCell ref="L3:M3"/>
    <mergeCell ref="N3:X3"/>
    <mergeCell ref="A4:C4"/>
    <mergeCell ref="D4:K4"/>
    <mergeCell ref="L4:M4"/>
    <mergeCell ref="N4:Q4"/>
    <mergeCell ref="R4:S4"/>
  </mergeCells>
  <phoneticPr fontId="1"/>
  <printOptions horizontalCentered="1"/>
  <pageMargins left="0.70866141732283472" right="0.70866141732283472" top="0.59" bottom="0.54" header="0.31496062992125984" footer="0.31496062992125984"/>
  <pageSetup paperSize="9" scale="9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</sheetPr>
  <dimension ref="A1:X42"/>
  <sheetViews>
    <sheetView showGridLines="0" showZeros="0" view="pageBreakPreview" zoomScaleNormal="100" zoomScaleSheetLayoutView="100" workbookViewId="0">
      <selection activeCell="AB28" sqref="AB28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164" t="s">
        <v>45</v>
      </c>
      <c r="B1" s="165"/>
      <c r="C1" s="35" t="s">
        <v>31</v>
      </c>
      <c r="D1" s="36"/>
    </row>
    <row r="2" spans="1:24" ht="2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11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5" customHeight="1">
      <c r="A4" s="166" t="s">
        <v>27</v>
      </c>
      <c r="B4" s="166"/>
      <c r="C4" s="166"/>
      <c r="D4" s="166"/>
      <c r="E4" s="167" t="s">
        <v>43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</row>
    <row r="5" spans="1:24" ht="15" customHeight="1">
      <c r="A5" s="166" t="s">
        <v>19</v>
      </c>
      <c r="B5" s="166"/>
      <c r="C5" s="166"/>
      <c r="D5" s="166"/>
      <c r="E5" s="167" t="s">
        <v>129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9"/>
    </row>
    <row r="6" spans="1:24" ht="15" customHeight="1">
      <c r="A6" s="166" t="s">
        <v>28</v>
      </c>
      <c r="B6" s="166"/>
      <c r="C6" s="166"/>
      <c r="D6" s="166"/>
      <c r="E6" s="167" t="s">
        <v>190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9"/>
    </row>
    <row r="7" spans="1:24" ht="15" customHeight="1">
      <c r="A7" s="166" t="s">
        <v>29</v>
      </c>
      <c r="B7" s="166"/>
      <c r="C7" s="166"/>
      <c r="D7" s="166"/>
      <c r="E7" s="167" t="s">
        <v>191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9"/>
    </row>
    <row r="8" spans="1:24" ht="15" customHeight="1">
      <c r="A8" s="166" t="s">
        <v>41</v>
      </c>
      <c r="B8" s="166"/>
      <c r="C8" s="166"/>
      <c r="D8" s="166"/>
      <c r="E8" s="167" t="s">
        <v>42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</row>
    <row r="9" spans="1:24" ht="1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0.100000000000001" customHeight="1">
      <c r="A10" s="216" t="s">
        <v>32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</row>
    <row r="11" spans="1:24" ht="19.5" customHeight="1">
      <c r="A11" s="211" t="s">
        <v>1</v>
      </c>
      <c r="B11" s="211"/>
      <c r="C11" s="173" t="s">
        <v>48</v>
      </c>
      <c r="D11" s="174"/>
      <c r="E11" s="174"/>
      <c r="F11" s="174"/>
      <c r="G11" s="174"/>
      <c r="H11" s="175"/>
      <c r="I11" s="199" t="s">
        <v>13</v>
      </c>
      <c r="J11" s="201"/>
      <c r="K11" s="209" t="s">
        <v>192</v>
      </c>
      <c r="L11" s="209"/>
      <c r="M11" s="209"/>
      <c r="N11" s="209"/>
      <c r="O11" s="209"/>
      <c r="P11" s="209"/>
      <c r="Q11" s="209"/>
      <c r="R11" s="209"/>
      <c r="S11" s="199" t="s">
        <v>17</v>
      </c>
      <c r="T11" s="200"/>
      <c r="U11" s="201"/>
      <c r="V11" s="179" t="s">
        <v>20</v>
      </c>
      <c r="W11" s="177"/>
      <c r="X11" s="178"/>
    </row>
    <row r="12" spans="1:24" ht="42" customHeight="1">
      <c r="A12" s="211" t="s">
        <v>18</v>
      </c>
      <c r="B12" s="211"/>
      <c r="C12" s="176" t="s">
        <v>30</v>
      </c>
      <c r="D12" s="177"/>
      <c r="E12" s="177"/>
      <c r="F12" s="177"/>
      <c r="G12" s="177"/>
      <c r="H12" s="178"/>
      <c r="I12" s="199" t="s">
        <v>16</v>
      </c>
      <c r="J12" s="200"/>
      <c r="K12" s="201"/>
      <c r="L12" s="210" t="s">
        <v>21</v>
      </c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</row>
    <row r="13" spans="1:24" ht="24.95" customHeight="1">
      <c r="A13" s="211" t="s">
        <v>23</v>
      </c>
      <c r="B13" s="211"/>
      <c r="C13" s="217"/>
      <c r="D13" s="218"/>
      <c r="E13" s="218"/>
      <c r="F13" s="218"/>
      <c r="G13" s="218"/>
      <c r="H13" s="218"/>
      <c r="I13" s="218"/>
      <c r="J13" s="219"/>
      <c r="K13" s="211" t="s">
        <v>14</v>
      </c>
      <c r="L13" s="211"/>
      <c r="M13" s="215"/>
      <c r="N13" s="215"/>
      <c r="O13" s="215"/>
      <c r="P13" s="215"/>
      <c r="Q13" s="215"/>
      <c r="R13" s="211" t="s">
        <v>15</v>
      </c>
      <c r="S13" s="211"/>
      <c r="T13" s="212"/>
      <c r="U13" s="213"/>
      <c r="V13" s="178" t="s">
        <v>12</v>
      </c>
      <c r="W13" s="209"/>
      <c r="X13" s="209"/>
    </row>
    <row r="14" spans="1:24" ht="24.95" customHeight="1">
      <c r="A14" s="211"/>
      <c r="B14" s="211"/>
      <c r="C14" s="220"/>
      <c r="D14" s="221"/>
      <c r="E14" s="221"/>
      <c r="F14" s="221"/>
      <c r="G14" s="221"/>
      <c r="H14" s="221"/>
      <c r="I14" s="221"/>
      <c r="J14" s="222"/>
      <c r="K14" s="211" t="s">
        <v>4</v>
      </c>
      <c r="L14" s="211"/>
      <c r="M14" s="215"/>
      <c r="N14" s="215"/>
      <c r="O14" s="215"/>
      <c r="P14" s="215"/>
      <c r="Q14" s="215"/>
      <c r="R14" s="223" t="s">
        <v>11</v>
      </c>
      <c r="S14" s="223"/>
      <c r="T14" s="215"/>
      <c r="U14" s="215"/>
      <c r="V14" s="215"/>
      <c r="W14" s="215"/>
      <c r="X14" s="215"/>
    </row>
    <row r="15" spans="1:24" ht="16.5" customHeight="1">
      <c r="A15" s="186" t="s">
        <v>22</v>
      </c>
      <c r="B15" s="187"/>
      <c r="C15" s="203" t="s">
        <v>24</v>
      </c>
      <c r="D15" s="204"/>
      <c r="E15" s="204"/>
      <c r="F15" s="205"/>
      <c r="G15" s="206" t="s">
        <v>34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8"/>
    </row>
    <row r="16" spans="1:24" ht="25.5" customHeight="1">
      <c r="A16" s="188"/>
      <c r="B16" s="189"/>
      <c r="C16" s="197" t="s">
        <v>25</v>
      </c>
      <c r="D16" s="197"/>
      <c r="E16" s="197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</row>
    <row r="17" spans="1:24" ht="22.5" customHeight="1">
      <c r="A17" s="188"/>
      <c r="B17" s="189"/>
      <c r="C17" s="188" t="s">
        <v>26</v>
      </c>
      <c r="D17" s="192"/>
      <c r="E17" s="192"/>
      <c r="F17" s="193"/>
      <c r="G17" s="18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2"/>
    </row>
    <row r="18" spans="1:24" ht="22.5" customHeight="1">
      <c r="A18" s="190"/>
      <c r="B18" s="191"/>
      <c r="C18" s="194"/>
      <c r="D18" s="195"/>
      <c r="E18" s="195"/>
      <c r="F18" s="196"/>
      <c r="G18" s="183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5"/>
    </row>
    <row r="19" spans="1:24" ht="35.25" customHeight="1">
      <c r="A19" s="199" t="s">
        <v>44</v>
      </c>
      <c r="B19" s="200"/>
      <c r="C19" s="201"/>
      <c r="D19" s="179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8"/>
    </row>
    <row r="20" spans="1:24" ht="9.75" customHeight="1">
      <c r="A20" s="33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7.5" customHeight="1">
      <c r="A21" s="3"/>
      <c r="B21" s="3"/>
      <c r="C21" s="3"/>
      <c r="D21" s="5"/>
      <c r="E21" s="5"/>
      <c r="F21" s="5"/>
      <c r="G21" s="5"/>
      <c r="H21" s="5"/>
      <c r="I21" s="5"/>
      <c r="J21" s="5"/>
      <c r="K21" s="202" t="s">
        <v>5</v>
      </c>
      <c r="L21" s="202"/>
      <c r="M21" s="202"/>
      <c r="N21" s="30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6" customHeight="1">
      <c r="K22" s="202"/>
      <c r="L22" s="202"/>
      <c r="M22" s="202"/>
      <c r="N22" s="10"/>
    </row>
    <row r="23" spans="1:24" ht="13.5">
      <c r="K23" s="10"/>
      <c r="L23" s="10"/>
      <c r="M23" s="10"/>
      <c r="N23" s="10"/>
    </row>
    <row r="24" spans="1:24" ht="18.75" customHeight="1">
      <c r="A24" s="166" t="str">
        <f t="shared" ref="A24:V24" si="0">A11</f>
        <v>行事名</v>
      </c>
      <c r="B24" s="166"/>
      <c r="C24" s="171" t="str">
        <f t="shared" si="0"/>
        <v>大阪第１回記録会</v>
      </c>
      <c r="D24" s="171"/>
      <c r="E24" s="171"/>
      <c r="F24" s="171"/>
      <c r="G24" s="171"/>
      <c r="H24" s="171"/>
      <c r="I24" s="166" t="str">
        <f t="shared" si="0"/>
        <v>期日</v>
      </c>
      <c r="J24" s="166"/>
      <c r="K24" s="172" t="str">
        <f t="shared" si="0"/>
        <v>平成２７年４月２５日(土）</v>
      </c>
      <c r="L24" s="172"/>
      <c r="M24" s="172"/>
      <c r="N24" s="172"/>
      <c r="O24" s="172"/>
      <c r="P24" s="172"/>
      <c r="Q24" s="172"/>
      <c r="R24" s="172"/>
      <c r="S24" s="166" t="str">
        <f t="shared" si="0"/>
        <v>集合時間</v>
      </c>
      <c r="T24" s="166"/>
      <c r="U24" s="166"/>
      <c r="V24" s="172" t="str">
        <f t="shared" si="0"/>
        <v>８時１５分</v>
      </c>
      <c r="W24" s="172"/>
      <c r="X24" s="172"/>
    </row>
    <row r="25" spans="1:24" ht="43.5" customHeight="1">
      <c r="A25" s="166" t="str">
        <f t="shared" ref="A25:L25" si="1">A12</f>
        <v>会場</v>
      </c>
      <c r="B25" s="166"/>
      <c r="C25" s="170" t="str">
        <f t="shared" ref="C25" si="2">$C$12</f>
        <v>枚方市立陸上競技場
枚方市中宮大池4-10-1
072-848-4899</v>
      </c>
      <c r="D25" s="172"/>
      <c r="E25" s="172"/>
      <c r="F25" s="172"/>
      <c r="G25" s="172"/>
      <c r="H25" s="172"/>
      <c r="I25" s="166" t="str">
        <f t="shared" si="1"/>
        <v>集合場所</v>
      </c>
      <c r="J25" s="166"/>
      <c r="K25" s="166"/>
      <c r="L25" s="170" t="str">
        <f t="shared" si="1"/>
        <v>正門北側階段上(体育館側）</v>
      </c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1:24" ht="15" customHeight="1">
      <c r="A26" s="230" t="s">
        <v>35</v>
      </c>
      <c r="B26" s="166"/>
      <c r="C26" s="231" t="s">
        <v>36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</row>
    <row r="27" spans="1:24" ht="15" customHeight="1">
      <c r="A27" s="166"/>
      <c r="B27" s="166"/>
      <c r="C27" s="232" t="s">
        <v>133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</row>
    <row r="28" spans="1:24" ht="15" customHeight="1">
      <c r="A28" s="166"/>
      <c r="B28" s="166"/>
      <c r="C28" s="232" t="s">
        <v>46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</row>
    <row r="29" spans="1:24" ht="15" customHeight="1">
      <c r="A29" s="166"/>
      <c r="B29" s="166"/>
      <c r="C29" s="232" t="s">
        <v>130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</row>
    <row r="30" spans="1:24" ht="15" customHeight="1">
      <c r="A30" s="166"/>
      <c r="B30" s="166"/>
      <c r="C30" s="233" t="s">
        <v>132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</row>
    <row r="31" spans="1:24" ht="13.5">
      <c r="K31" s="10"/>
      <c r="L31" s="10"/>
      <c r="M31" s="10"/>
      <c r="N31" s="10"/>
    </row>
    <row r="32" spans="1:24" ht="9" customHeight="1">
      <c r="A32" s="20"/>
      <c r="B32" s="21"/>
      <c r="C32" s="21"/>
      <c r="D32" s="14"/>
      <c r="E32" s="14"/>
      <c r="F32" s="14"/>
      <c r="G32" s="14"/>
      <c r="H32" s="14"/>
      <c r="I32" s="14"/>
      <c r="J32" s="14"/>
      <c r="K32" s="12"/>
      <c r="L32" s="12"/>
      <c r="M32" s="12"/>
      <c r="N32" s="12"/>
      <c r="O32" s="14"/>
      <c r="P32" s="14"/>
      <c r="Q32" s="14"/>
      <c r="R32" s="14"/>
      <c r="S32" s="14"/>
      <c r="T32" s="14"/>
      <c r="U32" s="14"/>
      <c r="V32" s="14"/>
      <c r="W32" s="14"/>
      <c r="X32" s="15"/>
    </row>
    <row r="33" spans="1:24" ht="21">
      <c r="A33" s="227" t="s">
        <v>6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</row>
    <row r="34" spans="1:24" ht="20.100000000000001" customHeight="1">
      <c r="A34" s="17">
        <f t="shared" ref="A34" si="3">$D$13</f>
        <v>0</v>
      </c>
      <c r="B34" s="184">
        <f t="shared" ref="B34" si="4">$C$13</f>
        <v>0</v>
      </c>
      <c r="C34" s="184"/>
      <c r="D34" s="184"/>
      <c r="E34" s="184"/>
      <c r="F34" s="184"/>
      <c r="G34" s="184"/>
      <c r="H34" s="13" t="s">
        <v>7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/>
    </row>
    <row r="35" spans="1:24" ht="16.5" customHeight="1">
      <c r="A35" s="22"/>
      <c r="B35" s="23"/>
      <c r="C35" s="23"/>
      <c r="D35" s="23"/>
      <c r="E35" s="23"/>
      <c r="F35" s="23"/>
      <c r="G35" s="23"/>
      <c r="H35" s="23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</row>
    <row r="36" spans="1:24" ht="27" customHeight="1">
      <c r="A36" s="24"/>
      <c r="B36" s="6"/>
      <c r="C36" s="7"/>
      <c r="D36" s="8"/>
      <c r="E36" s="8"/>
      <c r="F36" s="8"/>
      <c r="G36" s="8"/>
      <c r="H36" s="224" t="s">
        <v>33</v>
      </c>
      <c r="I36" s="225"/>
      <c r="J36" s="225"/>
      <c r="K36" s="225"/>
      <c r="L36" s="225"/>
      <c r="M36" s="225"/>
      <c r="N36" s="225"/>
      <c r="O36" s="225"/>
      <c r="P36" s="225"/>
      <c r="Q36" s="226"/>
      <c r="R36" s="9"/>
      <c r="S36" s="9"/>
      <c r="T36" s="18"/>
      <c r="U36" s="18"/>
      <c r="V36" s="18"/>
      <c r="W36" s="18"/>
      <c r="X36" s="19"/>
    </row>
    <row r="37" spans="1:24" ht="12" customHeight="1">
      <c r="A37" s="24"/>
      <c r="B37" s="6"/>
      <c r="C37" s="7"/>
      <c r="D37" s="8"/>
      <c r="E37" s="8"/>
      <c r="F37" s="8"/>
      <c r="G37" s="8"/>
      <c r="H37" s="4"/>
      <c r="I37" s="4"/>
      <c r="J37" s="4"/>
      <c r="K37" s="4"/>
      <c r="L37" s="4"/>
      <c r="M37" s="4"/>
      <c r="N37" s="9"/>
      <c r="O37" s="9"/>
      <c r="P37" s="9"/>
      <c r="Q37" s="9"/>
      <c r="R37" s="9"/>
      <c r="S37" s="9"/>
      <c r="T37" s="18"/>
      <c r="U37" s="18"/>
      <c r="V37" s="18"/>
      <c r="W37" s="18"/>
      <c r="X37" s="19"/>
    </row>
    <row r="38" spans="1:24" ht="20.100000000000001" customHeight="1">
      <c r="A38" s="28" t="s">
        <v>10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29"/>
    </row>
    <row r="39" spans="1:24" ht="20.100000000000001" customHeight="1">
      <c r="A39" s="28" t="s">
        <v>193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29"/>
    </row>
    <row r="40" spans="1:24" ht="20.100000000000001" customHeight="1">
      <c r="A40" s="17"/>
      <c r="B40" s="7"/>
      <c r="C40" s="7"/>
      <c r="D40" s="7"/>
      <c r="E40" s="7" t="s">
        <v>8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5"/>
    </row>
    <row r="41" spans="1:24" ht="20.100000000000001" customHeight="1">
      <c r="A41" s="17"/>
      <c r="B41" s="7"/>
      <c r="C41" s="7"/>
      <c r="D41" s="7"/>
      <c r="E41" s="7" t="s">
        <v>9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5"/>
    </row>
    <row r="42" spans="1:24" ht="20.100000000000001" customHeight="1">
      <c r="A42" s="26"/>
      <c r="B42" s="27"/>
      <c r="C42" s="2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6"/>
    </row>
  </sheetData>
  <mergeCells count="63">
    <mergeCell ref="H36:Q36"/>
    <mergeCell ref="A33:X33"/>
    <mergeCell ref="A24:B24"/>
    <mergeCell ref="I24:J24"/>
    <mergeCell ref="K24:R24"/>
    <mergeCell ref="S24:U24"/>
    <mergeCell ref="V24:X24"/>
    <mergeCell ref="B34:G34"/>
    <mergeCell ref="A26:B30"/>
    <mergeCell ref="C26:X26"/>
    <mergeCell ref="C27:X27"/>
    <mergeCell ref="C28:X28"/>
    <mergeCell ref="C30:X30"/>
    <mergeCell ref="C29:X29"/>
    <mergeCell ref="A2:X2"/>
    <mergeCell ref="I11:J11"/>
    <mergeCell ref="K14:L14"/>
    <mergeCell ref="V11:X11"/>
    <mergeCell ref="E7:X7"/>
    <mergeCell ref="M14:Q14"/>
    <mergeCell ref="M13:Q13"/>
    <mergeCell ref="A10:X10"/>
    <mergeCell ref="A11:B11"/>
    <mergeCell ref="A12:B12"/>
    <mergeCell ref="A13:B14"/>
    <mergeCell ref="C13:J14"/>
    <mergeCell ref="I12:K12"/>
    <mergeCell ref="E8:X8"/>
    <mergeCell ref="R14:S14"/>
    <mergeCell ref="T14:X14"/>
    <mergeCell ref="K11:R11"/>
    <mergeCell ref="L12:X12"/>
    <mergeCell ref="V13:X13"/>
    <mergeCell ref="S11:U11"/>
    <mergeCell ref="K13:L13"/>
    <mergeCell ref="R13:S13"/>
    <mergeCell ref="T13:U13"/>
    <mergeCell ref="A15:B18"/>
    <mergeCell ref="C17:F18"/>
    <mergeCell ref="C16:F16"/>
    <mergeCell ref="A25:B25"/>
    <mergeCell ref="I25:K25"/>
    <mergeCell ref="G16:X16"/>
    <mergeCell ref="A19:C19"/>
    <mergeCell ref="K21:M22"/>
    <mergeCell ref="C15:F15"/>
    <mergeCell ref="G15:X15"/>
    <mergeCell ref="A1:B1"/>
    <mergeCell ref="A5:D5"/>
    <mergeCell ref="E5:X5"/>
    <mergeCell ref="L25:X25"/>
    <mergeCell ref="C24:H24"/>
    <mergeCell ref="C25:H25"/>
    <mergeCell ref="C11:H11"/>
    <mergeCell ref="C12:H12"/>
    <mergeCell ref="A4:D4"/>
    <mergeCell ref="A6:D6"/>
    <mergeCell ref="A7:D7"/>
    <mergeCell ref="A8:D8"/>
    <mergeCell ref="D19:X19"/>
    <mergeCell ref="G17:X18"/>
    <mergeCell ref="E4:X4"/>
    <mergeCell ref="E6:X6"/>
  </mergeCells>
  <phoneticPr fontId="1"/>
  <printOptions horizontalCentered="1"/>
  <pageMargins left="0.70866141732283472" right="0.70866141732283472" top="0.73" bottom="0.54" header="0.31496062992125984" footer="0.31496062992125984"/>
  <pageSetup paperSize="9" orientation="portrait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57150</xdr:rowOff>
                  </from>
                  <to>
                    <xdr:col>11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12</xdr:col>
                    <xdr:colOff>9525</xdr:colOff>
                    <xdr:row>16</xdr:row>
                    <xdr:rowOff>66675</xdr:rowOff>
                  </from>
                  <to>
                    <xdr:col>15</xdr:col>
                    <xdr:colOff>190500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57150</xdr:rowOff>
                  </from>
                  <to>
                    <xdr:col>11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57150</xdr:rowOff>
                  </from>
                  <to>
                    <xdr:col>14</xdr:col>
                    <xdr:colOff>19050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47625</xdr:rowOff>
                  </from>
                  <to>
                    <xdr:col>12</xdr:col>
                    <xdr:colOff>19050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38100</xdr:rowOff>
                  </from>
                  <to>
                    <xdr:col>9</xdr:col>
                    <xdr:colOff>209550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47625</xdr:rowOff>
                  </from>
                  <to>
                    <xdr:col>17</xdr:col>
                    <xdr:colOff>28575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66675</xdr:rowOff>
                  </from>
                  <to>
                    <xdr:col>21</xdr:col>
                    <xdr:colOff>28575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66675</xdr:rowOff>
                  </from>
                  <to>
                    <xdr:col>14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12</xdr:col>
                    <xdr:colOff>133350</xdr:colOff>
                    <xdr:row>13</xdr:row>
                    <xdr:rowOff>57150</xdr:rowOff>
                  </from>
                  <to>
                    <xdr:col>14</xdr:col>
                    <xdr:colOff>142875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14</xdr:col>
                    <xdr:colOff>142875</xdr:colOff>
                    <xdr:row>13</xdr:row>
                    <xdr:rowOff>57150</xdr:rowOff>
                  </from>
                  <to>
                    <xdr:col>16</xdr:col>
                    <xdr:colOff>152400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12</xdr:col>
                    <xdr:colOff>133350</xdr:colOff>
                    <xdr:row>12</xdr:row>
                    <xdr:rowOff>57150</xdr:rowOff>
                  </from>
                  <to>
                    <xdr:col>14</xdr:col>
                    <xdr:colOff>142875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14</xdr:col>
                    <xdr:colOff>142875</xdr:colOff>
                    <xdr:row>12</xdr:row>
                    <xdr:rowOff>57150</xdr:rowOff>
                  </from>
                  <to>
                    <xdr:col>16</xdr:col>
                    <xdr:colOff>152400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19</xdr:col>
                    <xdr:colOff>171450</xdr:colOff>
                    <xdr:row>13</xdr:row>
                    <xdr:rowOff>57150</xdr:rowOff>
                  </from>
                  <to>
                    <xdr:col>21</xdr:col>
                    <xdr:colOff>180975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21</xdr:col>
                    <xdr:colOff>200025</xdr:colOff>
                    <xdr:row>13</xdr:row>
                    <xdr:rowOff>57150</xdr:rowOff>
                  </from>
                  <to>
                    <xdr:col>23</xdr:col>
                    <xdr:colOff>209550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X42"/>
  <sheetViews>
    <sheetView showGridLines="0" showZeros="0" view="pageBreakPreview" topLeftCell="A3" zoomScaleNormal="100" zoomScaleSheetLayoutView="100" workbookViewId="0">
      <selection activeCell="C12" sqref="C12:X12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164" t="s">
        <v>45</v>
      </c>
      <c r="B1" s="165"/>
      <c r="C1" s="35" t="s">
        <v>49</v>
      </c>
      <c r="D1" s="36"/>
    </row>
    <row r="2" spans="1:24" ht="2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11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5" customHeight="1">
      <c r="A4" s="166" t="s">
        <v>27</v>
      </c>
      <c r="B4" s="166"/>
      <c r="C4" s="166"/>
      <c r="D4" s="166"/>
      <c r="E4" s="167" t="s">
        <v>43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</row>
    <row r="5" spans="1:24" ht="15" customHeight="1">
      <c r="A5" s="166" t="s">
        <v>19</v>
      </c>
      <c r="B5" s="166"/>
      <c r="C5" s="166"/>
      <c r="D5" s="166"/>
      <c r="E5" s="167" t="s">
        <v>129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9"/>
    </row>
    <row r="6" spans="1:24" ht="15" customHeight="1">
      <c r="A6" s="166" t="s">
        <v>28</v>
      </c>
      <c r="B6" s="166"/>
      <c r="C6" s="166"/>
      <c r="D6" s="166"/>
      <c r="E6" s="167" t="s">
        <v>194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9"/>
    </row>
    <row r="7" spans="1:24" ht="15" customHeight="1">
      <c r="A7" s="166" t="s">
        <v>29</v>
      </c>
      <c r="B7" s="166"/>
      <c r="C7" s="166"/>
      <c r="D7" s="166"/>
      <c r="E7" s="167" t="s">
        <v>192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9"/>
    </row>
    <row r="8" spans="1:24" ht="15" customHeight="1">
      <c r="A8" s="166" t="s">
        <v>41</v>
      </c>
      <c r="B8" s="166"/>
      <c r="C8" s="166"/>
      <c r="D8" s="166"/>
      <c r="E8" s="167" t="s">
        <v>42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</row>
    <row r="9" spans="1:24" ht="1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0.100000000000001" customHeight="1">
      <c r="A10" s="216" t="s">
        <v>32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</row>
    <row r="11" spans="1:24" ht="19.5" customHeight="1">
      <c r="A11" s="211" t="s">
        <v>1</v>
      </c>
      <c r="B11" s="211"/>
      <c r="C11" s="173" t="s">
        <v>47</v>
      </c>
      <c r="D11" s="174"/>
      <c r="E11" s="174"/>
      <c r="F11" s="174"/>
      <c r="G11" s="174"/>
      <c r="H11" s="175"/>
      <c r="I11" s="199" t="s">
        <v>13</v>
      </c>
      <c r="J11" s="201"/>
      <c r="K11" s="209" t="s">
        <v>195</v>
      </c>
      <c r="L11" s="209"/>
      <c r="M11" s="209"/>
      <c r="N11" s="209"/>
      <c r="O11" s="209"/>
      <c r="P11" s="209"/>
      <c r="Q11" s="209"/>
      <c r="R11" s="209"/>
      <c r="S11" s="199" t="s">
        <v>17</v>
      </c>
      <c r="T11" s="200"/>
      <c r="U11" s="201"/>
      <c r="V11" s="179" t="s">
        <v>20</v>
      </c>
      <c r="W11" s="177"/>
      <c r="X11" s="178"/>
    </row>
    <row r="12" spans="1:24" ht="42" customHeight="1">
      <c r="A12" s="211" t="s">
        <v>18</v>
      </c>
      <c r="B12" s="211"/>
      <c r="C12" s="176" t="s">
        <v>30</v>
      </c>
      <c r="D12" s="177"/>
      <c r="E12" s="177"/>
      <c r="F12" s="177"/>
      <c r="G12" s="177"/>
      <c r="H12" s="178"/>
      <c r="I12" s="199" t="s">
        <v>16</v>
      </c>
      <c r="J12" s="200"/>
      <c r="K12" s="201"/>
      <c r="L12" s="210" t="s">
        <v>21</v>
      </c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</row>
    <row r="13" spans="1:24" ht="24.95" customHeight="1">
      <c r="A13" s="211" t="s">
        <v>23</v>
      </c>
      <c r="B13" s="211"/>
      <c r="C13" s="217"/>
      <c r="D13" s="218"/>
      <c r="E13" s="218"/>
      <c r="F13" s="218"/>
      <c r="G13" s="218"/>
      <c r="H13" s="218"/>
      <c r="I13" s="218"/>
      <c r="J13" s="219"/>
      <c r="K13" s="211" t="s">
        <v>14</v>
      </c>
      <c r="L13" s="211"/>
      <c r="M13" s="215"/>
      <c r="N13" s="215"/>
      <c r="O13" s="215"/>
      <c r="P13" s="215"/>
      <c r="Q13" s="215"/>
      <c r="R13" s="211" t="s">
        <v>15</v>
      </c>
      <c r="S13" s="211"/>
      <c r="T13" s="212"/>
      <c r="U13" s="213"/>
      <c r="V13" s="178" t="s">
        <v>12</v>
      </c>
      <c r="W13" s="209"/>
      <c r="X13" s="209"/>
    </row>
    <row r="14" spans="1:24" ht="24.95" customHeight="1">
      <c r="A14" s="211"/>
      <c r="B14" s="211"/>
      <c r="C14" s="220"/>
      <c r="D14" s="221"/>
      <c r="E14" s="221"/>
      <c r="F14" s="221"/>
      <c r="G14" s="221"/>
      <c r="H14" s="221"/>
      <c r="I14" s="221"/>
      <c r="J14" s="222"/>
      <c r="K14" s="211" t="s">
        <v>4</v>
      </c>
      <c r="L14" s="211"/>
      <c r="M14" s="215"/>
      <c r="N14" s="215"/>
      <c r="O14" s="215"/>
      <c r="P14" s="215"/>
      <c r="Q14" s="215"/>
      <c r="R14" s="223" t="s">
        <v>11</v>
      </c>
      <c r="S14" s="223"/>
      <c r="T14" s="215"/>
      <c r="U14" s="215"/>
      <c r="V14" s="215"/>
      <c r="W14" s="215"/>
      <c r="X14" s="215"/>
    </row>
    <row r="15" spans="1:24" ht="16.5" customHeight="1">
      <c r="A15" s="186" t="s">
        <v>22</v>
      </c>
      <c r="B15" s="187"/>
      <c r="C15" s="203" t="s">
        <v>24</v>
      </c>
      <c r="D15" s="204"/>
      <c r="E15" s="204"/>
      <c r="F15" s="205"/>
      <c r="G15" s="206" t="s">
        <v>34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8"/>
    </row>
    <row r="16" spans="1:24" ht="25.5" customHeight="1">
      <c r="A16" s="188"/>
      <c r="B16" s="189"/>
      <c r="C16" s="197" t="s">
        <v>25</v>
      </c>
      <c r="D16" s="197"/>
      <c r="E16" s="197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</row>
    <row r="17" spans="1:24" ht="22.5" customHeight="1">
      <c r="A17" s="188"/>
      <c r="B17" s="189"/>
      <c r="C17" s="188" t="s">
        <v>26</v>
      </c>
      <c r="D17" s="192"/>
      <c r="E17" s="192"/>
      <c r="F17" s="193"/>
      <c r="G17" s="18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2"/>
    </row>
    <row r="18" spans="1:24" ht="22.5" customHeight="1">
      <c r="A18" s="190"/>
      <c r="B18" s="191"/>
      <c r="C18" s="194"/>
      <c r="D18" s="195"/>
      <c r="E18" s="195"/>
      <c r="F18" s="196"/>
      <c r="G18" s="183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5"/>
    </row>
    <row r="19" spans="1:24" ht="35.25" customHeight="1">
      <c r="A19" s="199" t="s">
        <v>44</v>
      </c>
      <c r="B19" s="200"/>
      <c r="C19" s="201"/>
      <c r="D19" s="179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8"/>
    </row>
    <row r="20" spans="1:24" ht="9.75" customHeight="1">
      <c r="A20" s="33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7.5" customHeight="1">
      <c r="A21" s="3"/>
      <c r="B21" s="3"/>
      <c r="C21" s="3"/>
      <c r="D21" s="5"/>
      <c r="E21" s="5"/>
      <c r="F21" s="5"/>
      <c r="G21" s="5"/>
      <c r="H21" s="5"/>
      <c r="I21" s="5"/>
      <c r="J21" s="5"/>
      <c r="K21" s="202" t="s">
        <v>5</v>
      </c>
      <c r="L21" s="202"/>
      <c r="M21" s="202"/>
      <c r="N21" s="30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6" customHeight="1">
      <c r="K22" s="202"/>
      <c r="L22" s="202"/>
      <c r="M22" s="202"/>
      <c r="N22" s="10"/>
    </row>
    <row r="23" spans="1:24" ht="13.5">
      <c r="K23" s="10"/>
      <c r="L23" s="10"/>
      <c r="M23" s="10"/>
      <c r="N23" s="10"/>
    </row>
    <row r="24" spans="1:24" ht="18.75" customHeight="1">
      <c r="A24" s="166" t="str">
        <f t="shared" ref="A24:V25" si="0">A11</f>
        <v>行事名</v>
      </c>
      <c r="B24" s="166"/>
      <c r="C24" s="171" t="str">
        <f t="shared" si="0"/>
        <v>大阪第２回記録会</v>
      </c>
      <c r="D24" s="171"/>
      <c r="E24" s="171"/>
      <c r="F24" s="171"/>
      <c r="G24" s="171"/>
      <c r="H24" s="171"/>
      <c r="I24" s="166" t="str">
        <f t="shared" si="0"/>
        <v>期日</v>
      </c>
      <c r="J24" s="166"/>
      <c r="K24" s="172" t="str">
        <f t="shared" si="0"/>
        <v>平成２７年５月１７日(日）</v>
      </c>
      <c r="L24" s="172"/>
      <c r="M24" s="172"/>
      <c r="N24" s="172"/>
      <c r="O24" s="172"/>
      <c r="P24" s="172"/>
      <c r="Q24" s="172"/>
      <c r="R24" s="172"/>
      <c r="S24" s="166" t="str">
        <f t="shared" si="0"/>
        <v>集合時間</v>
      </c>
      <c r="T24" s="166"/>
      <c r="U24" s="166"/>
      <c r="V24" s="172" t="str">
        <f t="shared" si="0"/>
        <v>８時１５分</v>
      </c>
      <c r="W24" s="172"/>
      <c r="X24" s="172"/>
    </row>
    <row r="25" spans="1:24" ht="43.5" customHeight="1">
      <c r="A25" s="166" t="str">
        <f t="shared" si="0"/>
        <v>会場</v>
      </c>
      <c r="B25" s="166"/>
      <c r="C25" s="170" t="str">
        <f t="shared" ref="C25" si="1">$C$12</f>
        <v>枚方市立陸上競技場
枚方市中宮大池4-10-1
072-848-4899</v>
      </c>
      <c r="D25" s="172"/>
      <c r="E25" s="172"/>
      <c r="F25" s="172"/>
      <c r="G25" s="172"/>
      <c r="H25" s="172"/>
      <c r="I25" s="166" t="str">
        <f t="shared" si="0"/>
        <v>集合場所</v>
      </c>
      <c r="J25" s="166"/>
      <c r="K25" s="166"/>
      <c r="L25" s="170" t="str">
        <f t="shared" si="0"/>
        <v>正門北側階段上(体育館側）</v>
      </c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1:24" ht="15" customHeight="1">
      <c r="A26" s="230" t="s">
        <v>35</v>
      </c>
      <c r="B26" s="166"/>
      <c r="C26" s="231" t="s">
        <v>36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</row>
    <row r="27" spans="1:24" ht="15" customHeight="1">
      <c r="A27" s="166"/>
      <c r="B27" s="166"/>
      <c r="C27" s="232" t="s">
        <v>133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</row>
    <row r="28" spans="1:24" ht="15" customHeight="1">
      <c r="A28" s="166"/>
      <c r="B28" s="166"/>
      <c r="C28" s="232" t="s">
        <v>46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</row>
    <row r="29" spans="1:24" ht="15" customHeight="1">
      <c r="A29" s="166"/>
      <c r="B29" s="166"/>
      <c r="C29" s="232" t="s">
        <v>130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</row>
    <row r="30" spans="1:24" ht="15" customHeight="1">
      <c r="A30" s="166"/>
      <c r="B30" s="166"/>
      <c r="C30" s="233" t="s">
        <v>132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</row>
    <row r="31" spans="1:24" ht="13.5">
      <c r="K31" s="10"/>
      <c r="L31" s="10"/>
      <c r="M31" s="10"/>
      <c r="N31" s="10"/>
    </row>
    <row r="32" spans="1:24" ht="9" customHeight="1">
      <c r="A32" s="20"/>
      <c r="B32" s="21"/>
      <c r="C32" s="21"/>
      <c r="D32" s="14"/>
      <c r="E32" s="14"/>
      <c r="F32" s="14"/>
      <c r="G32" s="14"/>
      <c r="H32" s="14"/>
      <c r="I32" s="14"/>
      <c r="J32" s="14"/>
      <c r="K32" s="12"/>
      <c r="L32" s="12"/>
      <c r="M32" s="12"/>
      <c r="N32" s="12"/>
      <c r="O32" s="14"/>
      <c r="P32" s="14"/>
      <c r="Q32" s="14"/>
      <c r="R32" s="14"/>
      <c r="S32" s="14"/>
      <c r="T32" s="14"/>
      <c r="U32" s="14"/>
      <c r="V32" s="14"/>
      <c r="W32" s="14"/>
      <c r="X32" s="15"/>
    </row>
    <row r="33" spans="1:24" ht="21">
      <c r="A33" s="227" t="s">
        <v>6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</row>
    <row r="34" spans="1:24" ht="20.100000000000001" customHeight="1">
      <c r="A34" s="17">
        <f t="shared" ref="A34" si="2">$D$13</f>
        <v>0</v>
      </c>
      <c r="B34" s="184">
        <f t="shared" ref="B34" si="3">$C$13</f>
        <v>0</v>
      </c>
      <c r="C34" s="184"/>
      <c r="D34" s="184"/>
      <c r="E34" s="184"/>
      <c r="F34" s="184"/>
      <c r="G34" s="184"/>
      <c r="H34" s="13" t="s">
        <v>7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/>
    </row>
    <row r="35" spans="1:24" ht="16.5" customHeight="1">
      <c r="A35" s="22"/>
      <c r="B35" s="23"/>
      <c r="C35" s="23"/>
      <c r="D35" s="23"/>
      <c r="E35" s="23"/>
      <c r="F35" s="23"/>
      <c r="G35" s="23"/>
      <c r="H35" s="23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</row>
    <row r="36" spans="1:24" ht="27" customHeight="1">
      <c r="A36" s="24"/>
      <c r="B36" s="6"/>
      <c r="C36" s="7"/>
      <c r="D36" s="8"/>
      <c r="E36" s="8"/>
      <c r="F36" s="8"/>
      <c r="G36" s="8"/>
      <c r="H36" s="224" t="s">
        <v>33</v>
      </c>
      <c r="I36" s="225"/>
      <c r="J36" s="225"/>
      <c r="K36" s="225"/>
      <c r="L36" s="225"/>
      <c r="M36" s="225"/>
      <c r="N36" s="225"/>
      <c r="O36" s="225"/>
      <c r="P36" s="225"/>
      <c r="Q36" s="226"/>
      <c r="R36" s="9"/>
      <c r="S36" s="9"/>
      <c r="T36" s="18"/>
      <c r="U36" s="18"/>
      <c r="V36" s="18"/>
      <c r="W36" s="18"/>
      <c r="X36" s="19"/>
    </row>
    <row r="37" spans="1:24" ht="12" customHeight="1">
      <c r="A37" s="24"/>
      <c r="B37" s="6"/>
      <c r="C37" s="7"/>
      <c r="D37" s="8"/>
      <c r="E37" s="8"/>
      <c r="F37" s="8"/>
      <c r="G37" s="8"/>
      <c r="H37" s="4"/>
      <c r="I37" s="4"/>
      <c r="J37" s="4"/>
      <c r="K37" s="4"/>
      <c r="L37" s="4"/>
      <c r="M37" s="4"/>
      <c r="N37" s="9"/>
      <c r="O37" s="9"/>
      <c r="P37" s="9"/>
      <c r="Q37" s="9"/>
      <c r="R37" s="9"/>
      <c r="S37" s="9"/>
      <c r="T37" s="18"/>
      <c r="U37" s="18"/>
      <c r="V37" s="18"/>
      <c r="W37" s="18"/>
      <c r="X37" s="19"/>
    </row>
    <row r="38" spans="1:24" ht="20.100000000000001" customHeight="1">
      <c r="A38" s="28" t="s">
        <v>10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29"/>
    </row>
    <row r="39" spans="1:24" ht="20.100000000000001" customHeight="1">
      <c r="A39" s="28" t="s">
        <v>193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29"/>
    </row>
    <row r="40" spans="1:24" ht="20.100000000000001" customHeight="1">
      <c r="A40" s="17"/>
      <c r="B40" s="7"/>
      <c r="C40" s="7"/>
      <c r="D40" s="7"/>
      <c r="E40" s="7" t="s">
        <v>8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5"/>
    </row>
    <row r="41" spans="1:24" ht="20.100000000000001" customHeight="1">
      <c r="A41" s="17"/>
      <c r="B41" s="7"/>
      <c r="C41" s="7"/>
      <c r="D41" s="7"/>
      <c r="E41" s="7" t="s">
        <v>9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5"/>
    </row>
    <row r="42" spans="1:24" ht="20.100000000000001" customHeight="1">
      <c r="A42" s="26"/>
      <c r="B42" s="27"/>
      <c r="C42" s="2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6"/>
    </row>
  </sheetData>
  <mergeCells count="63">
    <mergeCell ref="A1:B1"/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C17:F18"/>
    <mergeCell ref="G17:X18"/>
    <mergeCell ref="A19:C19"/>
    <mergeCell ref="D19:X19"/>
    <mergeCell ref="K21:M22"/>
    <mergeCell ref="A15:B18"/>
    <mergeCell ref="C15:F15"/>
    <mergeCell ref="G15:X15"/>
    <mergeCell ref="C16:F16"/>
    <mergeCell ref="G16:X16"/>
    <mergeCell ref="V24:X24"/>
    <mergeCell ref="A25:B25"/>
    <mergeCell ref="C25:H25"/>
    <mergeCell ref="I25:K25"/>
    <mergeCell ref="L25:X25"/>
    <mergeCell ref="A24:B24"/>
    <mergeCell ref="C24:H24"/>
    <mergeCell ref="I24:J24"/>
    <mergeCell ref="K24:R24"/>
    <mergeCell ref="S24:U24"/>
    <mergeCell ref="C29:X29"/>
    <mergeCell ref="C30:X30"/>
    <mergeCell ref="A33:X33"/>
    <mergeCell ref="B34:G34"/>
    <mergeCell ref="H36:Q36"/>
    <mergeCell ref="A26:B30"/>
    <mergeCell ref="C26:X26"/>
    <mergeCell ref="C27:X27"/>
    <mergeCell ref="C28:X28"/>
  </mergeCells>
  <phoneticPr fontId="1"/>
  <printOptions horizontalCentered="1"/>
  <pageMargins left="0.70866141732283472" right="0.70866141732283472" top="0.73" bottom="0.54" header="0.31496062992125984" footer="0.31496062992125984"/>
  <pageSetup paperSize="9" orientation="portrait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57150</xdr:rowOff>
                  </from>
                  <to>
                    <xdr:col>11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9525</xdr:colOff>
                    <xdr:row>16</xdr:row>
                    <xdr:rowOff>66675</xdr:rowOff>
                  </from>
                  <to>
                    <xdr:col>15</xdr:col>
                    <xdr:colOff>190500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57150</xdr:rowOff>
                  </from>
                  <to>
                    <xdr:col>11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57150</xdr:rowOff>
                  </from>
                  <to>
                    <xdr:col>14</xdr:col>
                    <xdr:colOff>19050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47625</xdr:rowOff>
                  </from>
                  <to>
                    <xdr:col>12</xdr:col>
                    <xdr:colOff>19050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38100</xdr:rowOff>
                  </from>
                  <to>
                    <xdr:col>9</xdr:col>
                    <xdr:colOff>209550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47625</xdr:rowOff>
                  </from>
                  <to>
                    <xdr:col>17</xdr:col>
                    <xdr:colOff>28575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66675</xdr:rowOff>
                  </from>
                  <to>
                    <xdr:col>21</xdr:col>
                    <xdr:colOff>28575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66675</xdr:rowOff>
                  </from>
                  <to>
                    <xdr:col>14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12</xdr:col>
                    <xdr:colOff>133350</xdr:colOff>
                    <xdr:row>13</xdr:row>
                    <xdr:rowOff>57150</xdr:rowOff>
                  </from>
                  <to>
                    <xdr:col>14</xdr:col>
                    <xdr:colOff>142875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14</xdr:col>
                    <xdr:colOff>142875</xdr:colOff>
                    <xdr:row>13</xdr:row>
                    <xdr:rowOff>57150</xdr:rowOff>
                  </from>
                  <to>
                    <xdr:col>16</xdr:col>
                    <xdr:colOff>152400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12</xdr:col>
                    <xdr:colOff>133350</xdr:colOff>
                    <xdr:row>12</xdr:row>
                    <xdr:rowOff>57150</xdr:rowOff>
                  </from>
                  <to>
                    <xdr:col>14</xdr:col>
                    <xdr:colOff>142875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14</xdr:col>
                    <xdr:colOff>142875</xdr:colOff>
                    <xdr:row>12</xdr:row>
                    <xdr:rowOff>57150</xdr:rowOff>
                  </from>
                  <to>
                    <xdr:col>16</xdr:col>
                    <xdr:colOff>152400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19</xdr:col>
                    <xdr:colOff>171450</xdr:colOff>
                    <xdr:row>13</xdr:row>
                    <xdr:rowOff>57150</xdr:rowOff>
                  </from>
                  <to>
                    <xdr:col>21</xdr:col>
                    <xdr:colOff>180975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21</xdr:col>
                    <xdr:colOff>200025</xdr:colOff>
                    <xdr:row>13</xdr:row>
                    <xdr:rowOff>57150</xdr:rowOff>
                  </from>
                  <to>
                    <xdr:col>23</xdr:col>
                    <xdr:colOff>209550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42"/>
  <sheetViews>
    <sheetView showGridLines="0" showZeros="0" view="pageBreakPreview" zoomScaleNormal="100" zoomScaleSheetLayoutView="100" workbookViewId="0">
      <selection activeCell="Q37" sqref="Q37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164" t="s">
        <v>45</v>
      </c>
      <c r="B1" s="165"/>
      <c r="C1" s="35" t="s">
        <v>51</v>
      </c>
      <c r="D1" s="36"/>
    </row>
    <row r="2" spans="1:24" ht="2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11.2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15" customHeight="1">
      <c r="A4" s="166" t="s">
        <v>27</v>
      </c>
      <c r="B4" s="166"/>
      <c r="C4" s="166"/>
      <c r="D4" s="166"/>
      <c r="E4" s="167" t="s">
        <v>43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</row>
    <row r="5" spans="1:24" ht="15" customHeight="1">
      <c r="A5" s="166" t="s">
        <v>2</v>
      </c>
      <c r="B5" s="166"/>
      <c r="C5" s="166"/>
      <c r="D5" s="166"/>
      <c r="E5" s="167" t="s">
        <v>129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9"/>
    </row>
    <row r="6" spans="1:24" ht="15" customHeight="1">
      <c r="A6" s="166" t="s">
        <v>28</v>
      </c>
      <c r="B6" s="166"/>
      <c r="C6" s="166"/>
      <c r="D6" s="166"/>
      <c r="E6" s="167" t="s">
        <v>196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9"/>
    </row>
    <row r="7" spans="1:24" ht="15" customHeight="1">
      <c r="A7" s="166" t="s">
        <v>29</v>
      </c>
      <c r="B7" s="166"/>
      <c r="C7" s="166"/>
      <c r="D7" s="166"/>
      <c r="E7" s="167" t="s">
        <v>197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9"/>
    </row>
    <row r="8" spans="1:24" ht="15" customHeight="1">
      <c r="A8" s="166" t="s">
        <v>41</v>
      </c>
      <c r="B8" s="166"/>
      <c r="C8" s="166"/>
      <c r="D8" s="166"/>
      <c r="E8" s="167" t="s">
        <v>42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</row>
    <row r="9" spans="1:24" ht="1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0.100000000000001" customHeight="1">
      <c r="A10" s="216" t="s">
        <v>32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</row>
    <row r="11" spans="1:24" ht="19.5" customHeight="1">
      <c r="A11" s="211" t="s">
        <v>1</v>
      </c>
      <c r="B11" s="211"/>
      <c r="C11" s="173" t="s">
        <v>50</v>
      </c>
      <c r="D11" s="174"/>
      <c r="E11" s="174"/>
      <c r="F11" s="174"/>
      <c r="G11" s="174"/>
      <c r="H11" s="175"/>
      <c r="I11" s="199" t="s">
        <v>13</v>
      </c>
      <c r="J11" s="201"/>
      <c r="K11" s="209" t="s">
        <v>198</v>
      </c>
      <c r="L11" s="209"/>
      <c r="M11" s="209"/>
      <c r="N11" s="209"/>
      <c r="O11" s="209"/>
      <c r="P11" s="209"/>
      <c r="Q11" s="209"/>
      <c r="R11" s="209"/>
      <c r="S11" s="199" t="s">
        <v>17</v>
      </c>
      <c r="T11" s="200"/>
      <c r="U11" s="201"/>
      <c r="V11" s="179" t="s">
        <v>20</v>
      </c>
      <c r="W11" s="177"/>
      <c r="X11" s="178"/>
    </row>
    <row r="12" spans="1:24" ht="42" customHeight="1">
      <c r="A12" s="211" t="s">
        <v>18</v>
      </c>
      <c r="B12" s="211"/>
      <c r="C12" s="176" t="s">
        <v>146</v>
      </c>
      <c r="D12" s="177"/>
      <c r="E12" s="177"/>
      <c r="F12" s="177"/>
      <c r="G12" s="177"/>
      <c r="H12" s="178"/>
      <c r="I12" s="199" t="s">
        <v>16</v>
      </c>
      <c r="J12" s="200"/>
      <c r="K12" s="201"/>
      <c r="L12" s="210" t="s">
        <v>147</v>
      </c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</row>
    <row r="13" spans="1:24" ht="24.95" customHeight="1">
      <c r="A13" s="211" t="s">
        <v>23</v>
      </c>
      <c r="B13" s="211"/>
      <c r="C13" s="217"/>
      <c r="D13" s="218"/>
      <c r="E13" s="218"/>
      <c r="F13" s="218"/>
      <c r="G13" s="218"/>
      <c r="H13" s="218"/>
      <c r="I13" s="218"/>
      <c r="J13" s="219"/>
      <c r="K13" s="211" t="s">
        <v>14</v>
      </c>
      <c r="L13" s="211"/>
      <c r="M13" s="215"/>
      <c r="N13" s="215"/>
      <c r="O13" s="215"/>
      <c r="P13" s="215"/>
      <c r="Q13" s="215"/>
      <c r="R13" s="211" t="s">
        <v>15</v>
      </c>
      <c r="S13" s="211"/>
      <c r="T13" s="212"/>
      <c r="U13" s="213"/>
      <c r="V13" s="178" t="s">
        <v>12</v>
      </c>
      <c r="W13" s="209"/>
      <c r="X13" s="209"/>
    </row>
    <row r="14" spans="1:24" ht="24.95" customHeight="1">
      <c r="A14" s="211"/>
      <c r="B14" s="211"/>
      <c r="C14" s="220"/>
      <c r="D14" s="221"/>
      <c r="E14" s="221"/>
      <c r="F14" s="221"/>
      <c r="G14" s="221"/>
      <c r="H14" s="221"/>
      <c r="I14" s="221"/>
      <c r="J14" s="222"/>
      <c r="K14" s="211" t="s">
        <v>4</v>
      </c>
      <c r="L14" s="211"/>
      <c r="M14" s="215"/>
      <c r="N14" s="215"/>
      <c r="O14" s="215"/>
      <c r="P14" s="215"/>
      <c r="Q14" s="215"/>
      <c r="R14" s="223" t="s">
        <v>11</v>
      </c>
      <c r="S14" s="223"/>
      <c r="T14" s="215"/>
      <c r="U14" s="215"/>
      <c r="V14" s="215"/>
      <c r="W14" s="215"/>
      <c r="X14" s="215"/>
    </row>
    <row r="15" spans="1:24" ht="16.5" customHeight="1">
      <c r="A15" s="186" t="s">
        <v>22</v>
      </c>
      <c r="B15" s="187"/>
      <c r="C15" s="203" t="s">
        <v>24</v>
      </c>
      <c r="D15" s="204"/>
      <c r="E15" s="204"/>
      <c r="F15" s="205"/>
      <c r="G15" s="206" t="s">
        <v>34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8"/>
    </row>
    <row r="16" spans="1:24" ht="25.5" customHeight="1">
      <c r="A16" s="188"/>
      <c r="B16" s="189"/>
      <c r="C16" s="197" t="s">
        <v>25</v>
      </c>
      <c r="D16" s="197"/>
      <c r="E16" s="197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</row>
    <row r="17" spans="1:24" ht="22.5" customHeight="1">
      <c r="A17" s="188"/>
      <c r="B17" s="189"/>
      <c r="C17" s="188" t="s">
        <v>26</v>
      </c>
      <c r="D17" s="192"/>
      <c r="E17" s="192"/>
      <c r="F17" s="193"/>
      <c r="G17" s="18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2"/>
    </row>
    <row r="18" spans="1:24" ht="22.5" customHeight="1">
      <c r="A18" s="190"/>
      <c r="B18" s="191"/>
      <c r="C18" s="194"/>
      <c r="D18" s="195"/>
      <c r="E18" s="195"/>
      <c r="F18" s="196"/>
      <c r="G18" s="183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5"/>
    </row>
    <row r="19" spans="1:24" ht="35.25" customHeight="1">
      <c r="A19" s="199" t="s">
        <v>44</v>
      </c>
      <c r="B19" s="200"/>
      <c r="C19" s="201"/>
      <c r="D19" s="179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8"/>
    </row>
    <row r="20" spans="1:24" ht="9.75" customHeight="1">
      <c r="A20" s="121"/>
      <c r="B20" s="121"/>
      <c r="C20" s="121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ht="7.5" customHeight="1">
      <c r="A21" s="3"/>
      <c r="B21" s="3"/>
      <c r="C21" s="3"/>
      <c r="D21" s="5"/>
      <c r="E21" s="5"/>
      <c r="F21" s="5"/>
      <c r="G21" s="5"/>
      <c r="H21" s="5"/>
      <c r="I21" s="5"/>
      <c r="J21" s="5"/>
      <c r="K21" s="202" t="s">
        <v>5</v>
      </c>
      <c r="L21" s="202"/>
      <c r="M21" s="202"/>
      <c r="N21" s="30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6" customHeight="1">
      <c r="K22" s="202"/>
      <c r="L22" s="202"/>
      <c r="M22" s="202"/>
      <c r="N22" s="118"/>
    </row>
    <row r="23" spans="1:24" ht="13.5">
      <c r="K23" s="118"/>
      <c r="L23" s="118"/>
      <c r="M23" s="118"/>
      <c r="N23" s="118"/>
    </row>
    <row r="24" spans="1:24" ht="18.75" customHeight="1">
      <c r="A24" s="166" t="str">
        <f t="shared" ref="A24:V25" si="0">A11</f>
        <v>行事名</v>
      </c>
      <c r="B24" s="166"/>
      <c r="C24" s="171" t="str">
        <f t="shared" si="0"/>
        <v>大阪第３回記録会</v>
      </c>
      <c r="D24" s="171"/>
      <c r="E24" s="171"/>
      <c r="F24" s="171"/>
      <c r="G24" s="171"/>
      <c r="H24" s="171"/>
      <c r="I24" s="166" t="str">
        <f t="shared" si="0"/>
        <v>期日</v>
      </c>
      <c r="J24" s="166"/>
      <c r="K24" s="172" t="str">
        <f t="shared" si="0"/>
        <v>平成２７年６月１４日(日）</v>
      </c>
      <c r="L24" s="172"/>
      <c r="M24" s="172"/>
      <c r="N24" s="172"/>
      <c r="O24" s="172"/>
      <c r="P24" s="172"/>
      <c r="Q24" s="172"/>
      <c r="R24" s="172"/>
      <c r="S24" s="166" t="str">
        <f t="shared" si="0"/>
        <v>集合時間</v>
      </c>
      <c r="T24" s="166"/>
      <c r="U24" s="166"/>
      <c r="V24" s="172" t="str">
        <f t="shared" si="0"/>
        <v>８時１５分</v>
      </c>
      <c r="W24" s="172"/>
      <c r="X24" s="172"/>
    </row>
    <row r="25" spans="1:24" ht="43.5" customHeight="1">
      <c r="A25" s="166" t="str">
        <f t="shared" si="0"/>
        <v>会場</v>
      </c>
      <c r="B25" s="166"/>
      <c r="C25" s="170" t="str">
        <f t="shared" ref="C25" si="1">$C$12</f>
        <v>服部緑地陸上競技場
豊中市服部緑地1-1
06-6862-4946</v>
      </c>
      <c r="D25" s="172"/>
      <c r="E25" s="172"/>
      <c r="F25" s="172"/>
      <c r="G25" s="172"/>
      <c r="H25" s="172"/>
      <c r="I25" s="166" t="str">
        <f t="shared" si="0"/>
        <v>集合場所</v>
      </c>
      <c r="J25" s="166"/>
      <c r="K25" s="166"/>
      <c r="L25" s="170" t="str">
        <f t="shared" si="0"/>
        <v>服部緑地陸上競技場　正面玄関付近</v>
      </c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1:24" ht="15" customHeight="1">
      <c r="A26" s="230" t="s">
        <v>35</v>
      </c>
      <c r="B26" s="166"/>
      <c r="C26" s="231" t="s">
        <v>36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</row>
    <row r="27" spans="1:24" ht="15" customHeight="1">
      <c r="A27" s="166"/>
      <c r="B27" s="166"/>
      <c r="C27" s="232" t="s">
        <v>133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</row>
    <row r="28" spans="1:24" ht="15" customHeight="1">
      <c r="A28" s="166"/>
      <c r="B28" s="166"/>
      <c r="C28" s="232" t="s">
        <v>46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</row>
    <row r="29" spans="1:24" ht="15" customHeight="1">
      <c r="A29" s="166"/>
      <c r="B29" s="166"/>
      <c r="C29" s="232" t="s">
        <v>130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</row>
    <row r="30" spans="1:24" ht="15" customHeight="1">
      <c r="A30" s="166"/>
      <c r="B30" s="166"/>
      <c r="C30" s="233" t="s">
        <v>132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</row>
    <row r="31" spans="1:24" ht="13.5">
      <c r="K31" s="118"/>
      <c r="L31" s="118"/>
      <c r="M31" s="118"/>
      <c r="N31" s="118"/>
    </row>
    <row r="32" spans="1:24" ht="9" customHeight="1">
      <c r="A32" s="20"/>
      <c r="B32" s="21"/>
      <c r="C32" s="21"/>
      <c r="D32" s="14"/>
      <c r="E32" s="14"/>
      <c r="F32" s="14"/>
      <c r="G32" s="14"/>
      <c r="H32" s="14"/>
      <c r="I32" s="14"/>
      <c r="J32" s="14"/>
      <c r="K32" s="123"/>
      <c r="L32" s="123"/>
      <c r="M32" s="123"/>
      <c r="N32" s="123"/>
      <c r="O32" s="14"/>
      <c r="P32" s="14"/>
      <c r="Q32" s="14"/>
      <c r="R32" s="14"/>
      <c r="S32" s="14"/>
      <c r="T32" s="14"/>
      <c r="U32" s="14"/>
      <c r="V32" s="14"/>
      <c r="W32" s="14"/>
      <c r="X32" s="15"/>
    </row>
    <row r="33" spans="1:24" ht="21">
      <c r="A33" s="227" t="s">
        <v>6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</row>
    <row r="34" spans="1:24" ht="20.100000000000001" customHeight="1">
      <c r="A34" s="17">
        <f t="shared" ref="A34" si="2">$D$13</f>
        <v>0</v>
      </c>
      <c r="B34" s="184">
        <f t="shared" ref="B34" si="3">$C$13</f>
        <v>0</v>
      </c>
      <c r="C34" s="184"/>
      <c r="D34" s="184"/>
      <c r="E34" s="184"/>
      <c r="F34" s="184"/>
      <c r="G34" s="184"/>
      <c r="H34" s="13" t="s">
        <v>7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/>
    </row>
    <row r="35" spans="1:24" ht="16.5" customHeight="1">
      <c r="A35" s="22"/>
      <c r="B35" s="23"/>
      <c r="C35" s="23"/>
      <c r="D35" s="23"/>
      <c r="E35" s="23"/>
      <c r="F35" s="23"/>
      <c r="G35" s="23"/>
      <c r="H35" s="23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</row>
    <row r="36" spans="1:24" ht="27" customHeight="1">
      <c r="A36" s="24"/>
      <c r="B36" s="6"/>
      <c r="C36" s="7"/>
      <c r="D36" s="8"/>
      <c r="E36" s="8"/>
      <c r="F36" s="8"/>
      <c r="G36" s="8"/>
      <c r="H36" s="224" t="s">
        <v>33</v>
      </c>
      <c r="I36" s="225"/>
      <c r="J36" s="225"/>
      <c r="K36" s="225"/>
      <c r="L36" s="225"/>
      <c r="M36" s="225"/>
      <c r="N36" s="225"/>
      <c r="O36" s="225"/>
      <c r="P36" s="225"/>
      <c r="Q36" s="226"/>
      <c r="R36" s="122"/>
      <c r="S36" s="122"/>
      <c r="T36" s="18"/>
      <c r="U36" s="18"/>
      <c r="V36" s="18"/>
      <c r="W36" s="18"/>
      <c r="X36" s="19"/>
    </row>
    <row r="37" spans="1:24" ht="12" customHeight="1">
      <c r="A37" s="24"/>
      <c r="B37" s="6"/>
      <c r="C37" s="7"/>
      <c r="D37" s="8"/>
      <c r="E37" s="8"/>
      <c r="F37" s="8"/>
      <c r="G37" s="8"/>
      <c r="H37" s="4"/>
      <c r="I37" s="4"/>
      <c r="J37" s="4"/>
      <c r="K37" s="4"/>
      <c r="L37" s="4"/>
      <c r="M37" s="4"/>
      <c r="N37" s="122"/>
      <c r="O37" s="122"/>
      <c r="P37" s="122"/>
      <c r="Q37" s="122"/>
      <c r="R37" s="122"/>
      <c r="S37" s="122"/>
      <c r="T37" s="18"/>
      <c r="U37" s="18"/>
      <c r="V37" s="18"/>
      <c r="W37" s="18"/>
      <c r="X37" s="19"/>
    </row>
    <row r="38" spans="1:24" ht="20.100000000000001" customHeight="1">
      <c r="A38" s="28" t="s">
        <v>10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29"/>
    </row>
    <row r="39" spans="1:24" ht="20.100000000000001" customHeight="1">
      <c r="A39" s="28" t="s">
        <v>193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29"/>
    </row>
    <row r="40" spans="1:24" ht="20.100000000000001" customHeight="1">
      <c r="A40" s="17"/>
      <c r="B40" s="7"/>
      <c r="C40" s="7"/>
      <c r="D40" s="7"/>
      <c r="E40" s="7" t="s">
        <v>8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5"/>
    </row>
    <row r="41" spans="1:24" ht="20.100000000000001" customHeight="1">
      <c r="A41" s="17"/>
      <c r="B41" s="7"/>
      <c r="C41" s="7"/>
      <c r="D41" s="7"/>
      <c r="E41" s="7" t="s">
        <v>9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5"/>
    </row>
    <row r="42" spans="1:24" ht="20.100000000000001" customHeight="1">
      <c r="A42" s="26"/>
      <c r="B42" s="27"/>
      <c r="C42" s="2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6"/>
    </row>
  </sheetData>
  <mergeCells count="63">
    <mergeCell ref="A1:B1"/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I24:J24"/>
    <mergeCell ref="K24:R24"/>
    <mergeCell ref="S24:U24"/>
    <mergeCell ref="V13:X13"/>
    <mergeCell ref="K14:L14"/>
    <mergeCell ref="M14:Q14"/>
    <mergeCell ref="R14:S14"/>
    <mergeCell ref="T14:X14"/>
    <mergeCell ref="G15:X15"/>
    <mergeCell ref="G16:X16"/>
    <mergeCell ref="C17:F18"/>
    <mergeCell ref="G17:X18"/>
    <mergeCell ref="A19:C19"/>
    <mergeCell ref="D19:X19"/>
    <mergeCell ref="K21:M22"/>
    <mergeCell ref="A15:B18"/>
    <mergeCell ref="C15:F15"/>
    <mergeCell ref="C16:F16"/>
    <mergeCell ref="C30:X30"/>
    <mergeCell ref="A33:X33"/>
    <mergeCell ref="B34:G34"/>
    <mergeCell ref="H36:Q36"/>
    <mergeCell ref="V24:X24"/>
    <mergeCell ref="A25:B25"/>
    <mergeCell ref="C25:H25"/>
    <mergeCell ref="I25:K25"/>
    <mergeCell ref="L25:X25"/>
    <mergeCell ref="A26:B30"/>
    <mergeCell ref="C26:X26"/>
    <mergeCell ref="C27:X27"/>
    <mergeCell ref="C28:X28"/>
    <mergeCell ref="C29:X29"/>
    <mergeCell ref="A24:B24"/>
    <mergeCell ref="C24:H24"/>
  </mergeCells>
  <phoneticPr fontId="1"/>
  <printOptions horizontalCentered="1"/>
  <pageMargins left="0.70866141732283472" right="0.70866141732283472" top="0.73" bottom="0.54" header="0.31496062992125984" footer="0.31496062992125984"/>
  <pageSetup paperSize="9" orientation="portrait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57150</xdr:rowOff>
                  </from>
                  <to>
                    <xdr:col>11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12</xdr:col>
                    <xdr:colOff>9525</xdr:colOff>
                    <xdr:row>16</xdr:row>
                    <xdr:rowOff>66675</xdr:rowOff>
                  </from>
                  <to>
                    <xdr:col>15</xdr:col>
                    <xdr:colOff>190500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57150</xdr:rowOff>
                  </from>
                  <to>
                    <xdr:col>11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57150</xdr:rowOff>
                  </from>
                  <to>
                    <xdr:col>14</xdr:col>
                    <xdr:colOff>19050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47625</xdr:rowOff>
                  </from>
                  <to>
                    <xdr:col>12</xdr:col>
                    <xdr:colOff>19050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38100</xdr:rowOff>
                  </from>
                  <to>
                    <xdr:col>9</xdr:col>
                    <xdr:colOff>209550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47625</xdr:rowOff>
                  </from>
                  <to>
                    <xdr:col>17</xdr:col>
                    <xdr:colOff>28575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Check Box 8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66675</xdr:rowOff>
                  </from>
                  <to>
                    <xdr:col>21</xdr:col>
                    <xdr:colOff>28575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Check Box 9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66675</xdr:rowOff>
                  </from>
                  <to>
                    <xdr:col>14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Check Box 10">
              <controlPr defaultSize="0" autoFill="0" autoLine="0" autoPict="0">
                <anchor moveWithCells="1">
                  <from>
                    <xdr:col>12</xdr:col>
                    <xdr:colOff>133350</xdr:colOff>
                    <xdr:row>13</xdr:row>
                    <xdr:rowOff>57150</xdr:rowOff>
                  </from>
                  <to>
                    <xdr:col>14</xdr:col>
                    <xdr:colOff>142875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Check Box 11">
              <controlPr defaultSize="0" autoFill="0" autoLine="0" autoPict="0">
                <anchor moveWithCells="1">
                  <from>
                    <xdr:col>14</xdr:col>
                    <xdr:colOff>142875</xdr:colOff>
                    <xdr:row>13</xdr:row>
                    <xdr:rowOff>57150</xdr:rowOff>
                  </from>
                  <to>
                    <xdr:col>16</xdr:col>
                    <xdr:colOff>152400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Check Box 12">
              <controlPr defaultSize="0" autoFill="0" autoLine="0" autoPict="0">
                <anchor moveWithCells="1">
                  <from>
                    <xdr:col>12</xdr:col>
                    <xdr:colOff>133350</xdr:colOff>
                    <xdr:row>12</xdr:row>
                    <xdr:rowOff>57150</xdr:rowOff>
                  </from>
                  <to>
                    <xdr:col>14</xdr:col>
                    <xdr:colOff>142875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Check Box 13">
              <controlPr defaultSize="0" autoFill="0" autoLine="0" autoPict="0">
                <anchor moveWithCells="1">
                  <from>
                    <xdr:col>14</xdr:col>
                    <xdr:colOff>142875</xdr:colOff>
                    <xdr:row>12</xdr:row>
                    <xdr:rowOff>57150</xdr:rowOff>
                  </from>
                  <to>
                    <xdr:col>16</xdr:col>
                    <xdr:colOff>152400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Check Box 14">
              <controlPr defaultSize="0" autoFill="0" autoLine="0" autoPict="0">
                <anchor moveWithCells="1">
                  <from>
                    <xdr:col>19</xdr:col>
                    <xdr:colOff>171450</xdr:colOff>
                    <xdr:row>13</xdr:row>
                    <xdr:rowOff>57150</xdr:rowOff>
                  </from>
                  <to>
                    <xdr:col>21</xdr:col>
                    <xdr:colOff>180975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Check Box 15">
              <controlPr defaultSize="0" autoFill="0" autoLine="0" autoPict="0">
                <anchor moveWithCells="1">
                  <from>
                    <xdr:col>21</xdr:col>
                    <xdr:colOff>200025</xdr:colOff>
                    <xdr:row>13</xdr:row>
                    <xdr:rowOff>57150</xdr:rowOff>
                  </from>
                  <to>
                    <xdr:col>23</xdr:col>
                    <xdr:colOff>209550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X42"/>
  <sheetViews>
    <sheetView showGridLines="0" showZeros="0" view="pageBreakPreview" zoomScaleNormal="100" zoomScaleSheetLayoutView="100" workbookViewId="0">
      <selection activeCell="O38" sqref="O38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164" t="s">
        <v>45</v>
      </c>
      <c r="B1" s="165"/>
      <c r="C1" s="35" t="s">
        <v>55</v>
      </c>
      <c r="D1" s="36"/>
    </row>
    <row r="2" spans="1:24" ht="2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11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5" customHeight="1">
      <c r="A4" s="166" t="s">
        <v>27</v>
      </c>
      <c r="B4" s="166"/>
      <c r="C4" s="166"/>
      <c r="D4" s="166"/>
      <c r="E4" s="167" t="s">
        <v>43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</row>
    <row r="5" spans="1:24" ht="15" customHeight="1">
      <c r="A5" s="166" t="s">
        <v>19</v>
      </c>
      <c r="B5" s="166"/>
      <c r="C5" s="166"/>
      <c r="D5" s="166"/>
      <c r="E5" s="167" t="s">
        <v>129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9"/>
    </row>
    <row r="6" spans="1:24" ht="15" customHeight="1">
      <c r="A6" s="166" t="s">
        <v>28</v>
      </c>
      <c r="B6" s="166"/>
      <c r="C6" s="166"/>
      <c r="D6" s="166"/>
      <c r="E6" s="167" t="s">
        <v>199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9"/>
    </row>
    <row r="7" spans="1:24" ht="15" customHeight="1">
      <c r="A7" s="166" t="s">
        <v>29</v>
      </c>
      <c r="B7" s="166"/>
      <c r="C7" s="166"/>
      <c r="D7" s="166"/>
      <c r="E7" s="167" t="s">
        <v>200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9"/>
    </row>
    <row r="8" spans="1:24" ht="15" customHeight="1">
      <c r="A8" s="166" t="s">
        <v>41</v>
      </c>
      <c r="B8" s="166"/>
      <c r="C8" s="166"/>
      <c r="D8" s="166"/>
      <c r="E8" s="167" t="s">
        <v>42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</row>
    <row r="9" spans="1:24" ht="1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0.100000000000001" customHeight="1">
      <c r="A10" s="216" t="s">
        <v>32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</row>
    <row r="11" spans="1:24" ht="30" customHeight="1">
      <c r="A11" s="211" t="s">
        <v>1</v>
      </c>
      <c r="B11" s="211"/>
      <c r="C11" s="239" t="s">
        <v>52</v>
      </c>
      <c r="D11" s="174"/>
      <c r="E11" s="174"/>
      <c r="F11" s="174"/>
      <c r="G11" s="174"/>
      <c r="H11" s="175"/>
      <c r="I11" s="199" t="s">
        <v>13</v>
      </c>
      <c r="J11" s="201"/>
      <c r="K11" s="209" t="s">
        <v>201</v>
      </c>
      <c r="L11" s="209"/>
      <c r="M11" s="209"/>
      <c r="N11" s="209"/>
      <c r="O11" s="209"/>
      <c r="P11" s="209"/>
      <c r="Q11" s="209"/>
      <c r="R11" s="209"/>
      <c r="S11" s="199" t="s">
        <v>17</v>
      </c>
      <c r="T11" s="200"/>
      <c r="U11" s="201"/>
      <c r="V11" s="179" t="s">
        <v>20</v>
      </c>
      <c r="W11" s="177"/>
      <c r="X11" s="178"/>
    </row>
    <row r="12" spans="1:24" ht="42" customHeight="1">
      <c r="A12" s="211" t="s">
        <v>18</v>
      </c>
      <c r="B12" s="211"/>
      <c r="C12" s="176" t="s">
        <v>53</v>
      </c>
      <c r="D12" s="177"/>
      <c r="E12" s="177"/>
      <c r="F12" s="177"/>
      <c r="G12" s="177"/>
      <c r="H12" s="178"/>
      <c r="I12" s="199" t="s">
        <v>16</v>
      </c>
      <c r="J12" s="200"/>
      <c r="K12" s="201"/>
      <c r="L12" s="210" t="s">
        <v>70</v>
      </c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</row>
    <row r="13" spans="1:24" ht="24.95" customHeight="1">
      <c r="A13" s="211" t="s">
        <v>23</v>
      </c>
      <c r="B13" s="211"/>
      <c r="C13" s="217"/>
      <c r="D13" s="218"/>
      <c r="E13" s="218"/>
      <c r="F13" s="218"/>
      <c r="G13" s="218"/>
      <c r="H13" s="218"/>
      <c r="I13" s="218"/>
      <c r="J13" s="219"/>
      <c r="K13" s="211" t="s">
        <v>14</v>
      </c>
      <c r="L13" s="211"/>
      <c r="M13" s="215"/>
      <c r="N13" s="215"/>
      <c r="O13" s="215"/>
      <c r="P13" s="215"/>
      <c r="Q13" s="215"/>
      <c r="R13" s="211" t="s">
        <v>15</v>
      </c>
      <c r="S13" s="211"/>
      <c r="T13" s="212"/>
      <c r="U13" s="213"/>
      <c r="V13" s="178" t="s">
        <v>12</v>
      </c>
      <c r="W13" s="209"/>
      <c r="X13" s="209"/>
    </row>
    <row r="14" spans="1:24" ht="24.95" customHeight="1">
      <c r="A14" s="211"/>
      <c r="B14" s="211"/>
      <c r="C14" s="220"/>
      <c r="D14" s="221"/>
      <c r="E14" s="221"/>
      <c r="F14" s="221"/>
      <c r="G14" s="221"/>
      <c r="H14" s="221"/>
      <c r="I14" s="221"/>
      <c r="J14" s="222"/>
      <c r="K14" s="211" t="s">
        <v>4</v>
      </c>
      <c r="L14" s="211"/>
      <c r="M14" s="215"/>
      <c r="N14" s="215"/>
      <c r="O14" s="215"/>
      <c r="P14" s="215"/>
      <c r="Q14" s="215"/>
      <c r="R14" s="223" t="s">
        <v>11</v>
      </c>
      <c r="S14" s="223"/>
      <c r="T14" s="215"/>
      <c r="U14" s="215"/>
      <c r="V14" s="215"/>
      <c r="W14" s="215"/>
      <c r="X14" s="215"/>
    </row>
    <row r="15" spans="1:24" ht="16.5" customHeight="1">
      <c r="A15" s="186" t="s">
        <v>22</v>
      </c>
      <c r="B15" s="187"/>
      <c r="C15" s="203" t="s">
        <v>24</v>
      </c>
      <c r="D15" s="204"/>
      <c r="E15" s="204"/>
      <c r="F15" s="205"/>
      <c r="G15" s="206" t="s">
        <v>34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8"/>
    </row>
    <row r="16" spans="1:24" ht="25.5" customHeight="1">
      <c r="A16" s="188"/>
      <c r="B16" s="189"/>
      <c r="C16" s="197" t="s">
        <v>25</v>
      </c>
      <c r="D16" s="197"/>
      <c r="E16" s="197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</row>
    <row r="17" spans="1:24" ht="22.5" customHeight="1">
      <c r="A17" s="188"/>
      <c r="B17" s="189"/>
      <c r="C17" s="188" t="s">
        <v>26</v>
      </c>
      <c r="D17" s="192"/>
      <c r="E17" s="192"/>
      <c r="F17" s="193"/>
      <c r="G17" s="18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2"/>
    </row>
    <row r="18" spans="1:24" ht="22.5" customHeight="1">
      <c r="A18" s="190"/>
      <c r="B18" s="191"/>
      <c r="C18" s="194"/>
      <c r="D18" s="195"/>
      <c r="E18" s="195"/>
      <c r="F18" s="196"/>
      <c r="G18" s="183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5"/>
    </row>
    <row r="19" spans="1:24" ht="35.25" customHeight="1">
      <c r="A19" s="199" t="s">
        <v>44</v>
      </c>
      <c r="B19" s="200"/>
      <c r="C19" s="201"/>
      <c r="D19" s="179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8"/>
    </row>
    <row r="20" spans="1:24" ht="9.75" customHeight="1">
      <c r="A20" s="33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7.5" customHeight="1">
      <c r="A21" s="3"/>
      <c r="B21" s="3"/>
      <c r="C21" s="3"/>
      <c r="D21" s="5"/>
      <c r="E21" s="5"/>
      <c r="F21" s="5"/>
      <c r="G21" s="5"/>
      <c r="H21" s="5"/>
      <c r="I21" s="5"/>
      <c r="J21" s="5"/>
      <c r="K21" s="202" t="s">
        <v>5</v>
      </c>
      <c r="L21" s="202"/>
      <c r="M21" s="202"/>
      <c r="N21" s="30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6" customHeight="1">
      <c r="K22" s="202"/>
      <c r="L22" s="202"/>
      <c r="M22" s="202"/>
      <c r="N22" s="10"/>
    </row>
    <row r="23" spans="1:24" ht="13.5">
      <c r="K23" s="10"/>
      <c r="L23" s="10"/>
      <c r="M23" s="10"/>
      <c r="N23" s="10"/>
    </row>
    <row r="24" spans="1:24" ht="28.5" customHeight="1">
      <c r="A24" s="166" t="str">
        <f t="shared" ref="A24:V25" si="0">A11</f>
        <v>行事名</v>
      </c>
      <c r="B24" s="235"/>
      <c r="C24" s="236" t="s">
        <v>52</v>
      </c>
      <c r="D24" s="237"/>
      <c r="E24" s="237"/>
      <c r="F24" s="237"/>
      <c r="G24" s="237"/>
      <c r="H24" s="237"/>
      <c r="I24" s="238" t="str">
        <f t="shared" si="0"/>
        <v>期日</v>
      </c>
      <c r="J24" s="166"/>
      <c r="K24" s="172" t="str">
        <f t="shared" si="0"/>
        <v>平成２７年７月５日(日）</v>
      </c>
      <c r="L24" s="172"/>
      <c r="M24" s="172"/>
      <c r="N24" s="172"/>
      <c r="O24" s="172"/>
      <c r="P24" s="172"/>
      <c r="Q24" s="172"/>
      <c r="R24" s="172"/>
      <c r="S24" s="166" t="str">
        <f t="shared" si="0"/>
        <v>集合時間</v>
      </c>
      <c r="T24" s="166"/>
      <c r="U24" s="166"/>
      <c r="V24" s="172" t="str">
        <f t="shared" si="0"/>
        <v>８時１５分</v>
      </c>
      <c r="W24" s="172"/>
      <c r="X24" s="172"/>
    </row>
    <row r="25" spans="1:24" ht="43.5" customHeight="1">
      <c r="A25" s="166" t="str">
        <f t="shared" si="0"/>
        <v>会場</v>
      </c>
      <c r="B25" s="166"/>
      <c r="C25" s="234" t="str">
        <f t="shared" ref="C25" si="1">$C$12</f>
        <v>万博記念陸上競技場
吹田市千里万博公園5－2
06-6876-1131</v>
      </c>
      <c r="D25" s="233"/>
      <c r="E25" s="233"/>
      <c r="F25" s="233"/>
      <c r="G25" s="233"/>
      <c r="H25" s="233"/>
      <c r="I25" s="166" t="str">
        <f t="shared" si="0"/>
        <v>集合場所</v>
      </c>
      <c r="J25" s="166"/>
      <c r="K25" s="166"/>
      <c r="L25" s="170" t="str">
        <f t="shared" si="0"/>
        <v>万博記念陸上競技場　正面玄関</v>
      </c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1:24" ht="15" customHeight="1">
      <c r="A26" s="230" t="s">
        <v>35</v>
      </c>
      <c r="B26" s="166"/>
      <c r="C26" s="231" t="s">
        <v>36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</row>
    <row r="27" spans="1:24" ht="15" customHeight="1">
      <c r="A27" s="166"/>
      <c r="B27" s="166"/>
      <c r="C27" s="232" t="s">
        <v>133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</row>
    <row r="28" spans="1:24" ht="15" customHeight="1">
      <c r="A28" s="166"/>
      <c r="B28" s="166"/>
      <c r="C28" s="232" t="s">
        <v>46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</row>
    <row r="29" spans="1:24" ht="15" customHeight="1">
      <c r="A29" s="166"/>
      <c r="B29" s="166"/>
      <c r="C29" s="232" t="s">
        <v>130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</row>
    <row r="30" spans="1:24" ht="15" customHeight="1">
      <c r="A30" s="166"/>
      <c r="B30" s="166"/>
      <c r="C30" s="233" t="s">
        <v>131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</row>
    <row r="31" spans="1:24" ht="13.5">
      <c r="K31" s="10"/>
      <c r="L31" s="10"/>
      <c r="M31" s="10"/>
      <c r="N31" s="10"/>
    </row>
    <row r="32" spans="1:24" ht="9" customHeight="1">
      <c r="A32" s="20"/>
      <c r="B32" s="21"/>
      <c r="C32" s="21"/>
      <c r="D32" s="14"/>
      <c r="E32" s="14"/>
      <c r="F32" s="14"/>
      <c r="G32" s="14"/>
      <c r="H32" s="14"/>
      <c r="I32" s="14"/>
      <c r="J32" s="14"/>
      <c r="K32" s="12"/>
      <c r="L32" s="12"/>
      <c r="M32" s="12"/>
      <c r="N32" s="12"/>
      <c r="O32" s="14"/>
      <c r="P32" s="14"/>
      <c r="Q32" s="14"/>
      <c r="R32" s="14"/>
      <c r="S32" s="14"/>
      <c r="T32" s="14"/>
      <c r="U32" s="14"/>
      <c r="V32" s="14"/>
      <c r="W32" s="14"/>
      <c r="X32" s="15"/>
    </row>
    <row r="33" spans="1:24" ht="21">
      <c r="A33" s="227" t="s">
        <v>6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</row>
    <row r="34" spans="1:24" ht="20.100000000000001" customHeight="1">
      <c r="A34" s="17">
        <f t="shared" ref="A34" si="2">$D$13</f>
        <v>0</v>
      </c>
      <c r="B34" s="184">
        <f t="shared" ref="B34" si="3">$C$13</f>
        <v>0</v>
      </c>
      <c r="C34" s="184"/>
      <c r="D34" s="184"/>
      <c r="E34" s="184"/>
      <c r="F34" s="184"/>
      <c r="G34" s="184"/>
      <c r="H34" s="13" t="s">
        <v>7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/>
    </row>
    <row r="35" spans="1:24" ht="16.5" customHeight="1">
      <c r="A35" s="22"/>
      <c r="B35" s="23"/>
      <c r="C35" s="23"/>
      <c r="D35" s="23"/>
      <c r="E35" s="23"/>
      <c r="F35" s="23"/>
      <c r="G35" s="23"/>
      <c r="H35" s="23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</row>
    <row r="36" spans="1:24" ht="27" customHeight="1">
      <c r="A36" s="24"/>
      <c r="B36" s="6"/>
      <c r="C36" s="7"/>
      <c r="D36" s="8"/>
      <c r="E36" s="8"/>
      <c r="F36" s="8"/>
      <c r="G36" s="8"/>
      <c r="H36" s="224" t="s">
        <v>33</v>
      </c>
      <c r="I36" s="225"/>
      <c r="J36" s="225"/>
      <c r="K36" s="225"/>
      <c r="L36" s="225"/>
      <c r="M36" s="225"/>
      <c r="N36" s="225"/>
      <c r="O36" s="225"/>
      <c r="P36" s="225"/>
      <c r="Q36" s="226"/>
      <c r="R36" s="9"/>
      <c r="S36" s="9"/>
      <c r="T36" s="18"/>
      <c r="U36" s="18"/>
      <c r="V36" s="18"/>
      <c r="W36" s="18"/>
      <c r="X36" s="19"/>
    </row>
    <row r="37" spans="1:24" ht="12" customHeight="1">
      <c r="A37" s="24"/>
      <c r="B37" s="6"/>
      <c r="C37" s="7"/>
      <c r="D37" s="8"/>
      <c r="E37" s="8"/>
      <c r="F37" s="8"/>
      <c r="G37" s="8"/>
      <c r="H37" s="4"/>
      <c r="I37" s="4"/>
      <c r="J37" s="4"/>
      <c r="K37" s="4"/>
      <c r="L37" s="4"/>
      <c r="M37" s="4"/>
      <c r="N37" s="9"/>
      <c r="O37" s="9"/>
      <c r="P37" s="9"/>
      <c r="Q37" s="9"/>
      <c r="R37" s="9"/>
      <c r="S37" s="9"/>
      <c r="T37" s="18"/>
      <c r="U37" s="18"/>
      <c r="V37" s="18"/>
      <c r="W37" s="18"/>
      <c r="X37" s="19"/>
    </row>
    <row r="38" spans="1:24" ht="20.100000000000001" customHeight="1">
      <c r="A38" s="28" t="s">
        <v>10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29"/>
    </row>
    <row r="39" spans="1:24" ht="20.100000000000001" customHeight="1">
      <c r="A39" s="28" t="s">
        <v>193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29"/>
    </row>
    <row r="40" spans="1:24" ht="20.100000000000001" customHeight="1">
      <c r="A40" s="17"/>
      <c r="B40" s="7"/>
      <c r="C40" s="7"/>
      <c r="D40" s="7"/>
      <c r="E40" s="7" t="s">
        <v>8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5"/>
    </row>
    <row r="41" spans="1:24" ht="20.100000000000001" customHeight="1">
      <c r="A41" s="17"/>
      <c r="B41" s="7"/>
      <c r="C41" s="7"/>
      <c r="D41" s="7"/>
      <c r="E41" s="7" t="s">
        <v>9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5"/>
    </row>
    <row r="42" spans="1:24" ht="20.100000000000001" customHeight="1">
      <c r="A42" s="26"/>
      <c r="B42" s="27"/>
      <c r="C42" s="2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6"/>
    </row>
  </sheetData>
  <mergeCells count="63">
    <mergeCell ref="A1:B1"/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C17:F18"/>
    <mergeCell ref="G17:X18"/>
    <mergeCell ref="A19:C19"/>
    <mergeCell ref="D19:X19"/>
    <mergeCell ref="K21:M22"/>
    <mergeCell ref="A15:B18"/>
    <mergeCell ref="C15:F15"/>
    <mergeCell ref="G15:X15"/>
    <mergeCell ref="C16:F16"/>
    <mergeCell ref="G16:X16"/>
    <mergeCell ref="V24:X24"/>
    <mergeCell ref="A25:B25"/>
    <mergeCell ref="C25:H25"/>
    <mergeCell ref="I25:K25"/>
    <mergeCell ref="L25:X25"/>
    <mergeCell ref="A24:B24"/>
    <mergeCell ref="C24:H24"/>
    <mergeCell ref="I24:J24"/>
    <mergeCell ref="K24:R24"/>
    <mergeCell ref="S24:U24"/>
    <mergeCell ref="C29:X29"/>
    <mergeCell ref="C30:X30"/>
    <mergeCell ref="A33:X33"/>
    <mergeCell ref="B34:G34"/>
    <mergeCell ref="H36:Q36"/>
    <mergeCell ref="A26:B30"/>
    <mergeCell ref="C26:X26"/>
    <mergeCell ref="C27:X27"/>
    <mergeCell ref="C28:X28"/>
  </mergeCells>
  <phoneticPr fontId="1"/>
  <printOptions horizontalCentered="1"/>
  <pageMargins left="0.70866141732283472" right="0.70866141732283472" top="0.73" bottom="0.54" header="0.31496062992125984" footer="0.31496062992125984"/>
  <pageSetup paperSize="9" orientation="portrait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57150</xdr:rowOff>
                  </from>
                  <to>
                    <xdr:col>11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12</xdr:col>
                    <xdr:colOff>9525</xdr:colOff>
                    <xdr:row>16</xdr:row>
                    <xdr:rowOff>66675</xdr:rowOff>
                  </from>
                  <to>
                    <xdr:col>15</xdr:col>
                    <xdr:colOff>190500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57150</xdr:rowOff>
                  </from>
                  <to>
                    <xdr:col>11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57150</xdr:rowOff>
                  </from>
                  <to>
                    <xdr:col>14</xdr:col>
                    <xdr:colOff>19050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47625</xdr:rowOff>
                  </from>
                  <to>
                    <xdr:col>12</xdr:col>
                    <xdr:colOff>19050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38100</xdr:rowOff>
                  </from>
                  <to>
                    <xdr:col>9</xdr:col>
                    <xdr:colOff>209550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47625</xdr:rowOff>
                  </from>
                  <to>
                    <xdr:col>17</xdr:col>
                    <xdr:colOff>28575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66675</xdr:rowOff>
                  </from>
                  <to>
                    <xdr:col>21</xdr:col>
                    <xdr:colOff>28575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66675</xdr:rowOff>
                  </from>
                  <to>
                    <xdr:col>14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12</xdr:col>
                    <xdr:colOff>133350</xdr:colOff>
                    <xdr:row>13</xdr:row>
                    <xdr:rowOff>57150</xdr:rowOff>
                  </from>
                  <to>
                    <xdr:col>14</xdr:col>
                    <xdr:colOff>142875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14</xdr:col>
                    <xdr:colOff>142875</xdr:colOff>
                    <xdr:row>13</xdr:row>
                    <xdr:rowOff>57150</xdr:rowOff>
                  </from>
                  <to>
                    <xdr:col>16</xdr:col>
                    <xdr:colOff>152400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12</xdr:col>
                    <xdr:colOff>133350</xdr:colOff>
                    <xdr:row>12</xdr:row>
                    <xdr:rowOff>57150</xdr:rowOff>
                  </from>
                  <to>
                    <xdr:col>14</xdr:col>
                    <xdr:colOff>142875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14</xdr:col>
                    <xdr:colOff>142875</xdr:colOff>
                    <xdr:row>12</xdr:row>
                    <xdr:rowOff>57150</xdr:rowOff>
                  </from>
                  <to>
                    <xdr:col>16</xdr:col>
                    <xdr:colOff>152400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19</xdr:col>
                    <xdr:colOff>171450</xdr:colOff>
                    <xdr:row>13</xdr:row>
                    <xdr:rowOff>57150</xdr:rowOff>
                  </from>
                  <to>
                    <xdr:col>21</xdr:col>
                    <xdr:colOff>180975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21</xdr:col>
                    <xdr:colOff>200025</xdr:colOff>
                    <xdr:row>13</xdr:row>
                    <xdr:rowOff>57150</xdr:rowOff>
                  </from>
                  <to>
                    <xdr:col>23</xdr:col>
                    <xdr:colOff>209550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42"/>
  <sheetViews>
    <sheetView showGridLines="0" showZeros="0" view="pageBreakPreview" zoomScaleNormal="100" zoomScaleSheetLayoutView="100" workbookViewId="0">
      <selection activeCell="AD13" sqref="AD13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164" t="s">
        <v>45</v>
      </c>
      <c r="B1" s="165"/>
      <c r="C1" s="35" t="s">
        <v>205</v>
      </c>
      <c r="D1" s="36"/>
    </row>
    <row r="2" spans="1:24" ht="2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11.2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ht="15" customHeight="1">
      <c r="A4" s="166" t="s">
        <v>27</v>
      </c>
      <c r="B4" s="166"/>
      <c r="C4" s="166"/>
      <c r="D4" s="166"/>
      <c r="E4" s="167" t="s">
        <v>43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</row>
    <row r="5" spans="1:24" ht="15" customHeight="1">
      <c r="A5" s="166" t="s">
        <v>2</v>
      </c>
      <c r="B5" s="166"/>
      <c r="C5" s="166"/>
      <c r="D5" s="166"/>
      <c r="E5" s="167" t="s">
        <v>129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9"/>
    </row>
    <row r="6" spans="1:24" ht="15" customHeight="1">
      <c r="A6" s="166" t="s">
        <v>28</v>
      </c>
      <c r="B6" s="166"/>
      <c r="C6" s="166"/>
      <c r="D6" s="166"/>
      <c r="E6" s="167" t="s">
        <v>203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9"/>
    </row>
    <row r="7" spans="1:24" ht="15" customHeight="1">
      <c r="A7" s="166" t="s">
        <v>29</v>
      </c>
      <c r="B7" s="166"/>
      <c r="C7" s="166"/>
      <c r="D7" s="166"/>
      <c r="E7" s="167" t="s">
        <v>262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9"/>
    </row>
    <row r="8" spans="1:24" ht="15" customHeight="1">
      <c r="A8" s="166" t="s">
        <v>41</v>
      </c>
      <c r="B8" s="166"/>
      <c r="C8" s="166"/>
      <c r="D8" s="166"/>
      <c r="E8" s="167" t="s">
        <v>42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</row>
    <row r="9" spans="1:24" ht="1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0.100000000000001" customHeight="1">
      <c r="A10" s="216" t="s">
        <v>32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</row>
    <row r="11" spans="1:24" ht="19.5" customHeight="1">
      <c r="A11" s="211" t="s">
        <v>1</v>
      </c>
      <c r="B11" s="211"/>
      <c r="C11" s="173" t="s">
        <v>202</v>
      </c>
      <c r="D11" s="174"/>
      <c r="E11" s="174"/>
      <c r="F11" s="174"/>
      <c r="G11" s="174"/>
      <c r="H11" s="175"/>
      <c r="I11" s="199" t="s">
        <v>13</v>
      </c>
      <c r="J11" s="201"/>
      <c r="K11" s="209" t="s">
        <v>204</v>
      </c>
      <c r="L11" s="209"/>
      <c r="M11" s="209"/>
      <c r="N11" s="209"/>
      <c r="O11" s="209"/>
      <c r="P11" s="209"/>
      <c r="Q11" s="209"/>
      <c r="R11" s="209"/>
      <c r="S11" s="199" t="s">
        <v>17</v>
      </c>
      <c r="T11" s="200"/>
      <c r="U11" s="201"/>
      <c r="V11" s="179" t="s">
        <v>20</v>
      </c>
      <c r="W11" s="177"/>
      <c r="X11" s="178"/>
    </row>
    <row r="12" spans="1:24" ht="42" customHeight="1">
      <c r="A12" s="211" t="s">
        <v>18</v>
      </c>
      <c r="B12" s="211"/>
      <c r="C12" s="176" t="s">
        <v>30</v>
      </c>
      <c r="D12" s="177"/>
      <c r="E12" s="177"/>
      <c r="F12" s="177"/>
      <c r="G12" s="177"/>
      <c r="H12" s="178"/>
      <c r="I12" s="199" t="s">
        <v>16</v>
      </c>
      <c r="J12" s="200"/>
      <c r="K12" s="201"/>
      <c r="L12" s="210" t="s">
        <v>21</v>
      </c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</row>
    <row r="13" spans="1:24" ht="24.95" customHeight="1">
      <c r="A13" s="211" t="s">
        <v>23</v>
      </c>
      <c r="B13" s="211"/>
      <c r="C13" s="217"/>
      <c r="D13" s="218"/>
      <c r="E13" s="218"/>
      <c r="F13" s="218"/>
      <c r="G13" s="218"/>
      <c r="H13" s="218"/>
      <c r="I13" s="218"/>
      <c r="J13" s="219"/>
      <c r="K13" s="211" t="s">
        <v>14</v>
      </c>
      <c r="L13" s="211"/>
      <c r="M13" s="215"/>
      <c r="N13" s="215"/>
      <c r="O13" s="215"/>
      <c r="P13" s="215"/>
      <c r="Q13" s="215"/>
      <c r="R13" s="211" t="s">
        <v>15</v>
      </c>
      <c r="S13" s="211"/>
      <c r="T13" s="212"/>
      <c r="U13" s="213"/>
      <c r="V13" s="178" t="s">
        <v>12</v>
      </c>
      <c r="W13" s="209"/>
      <c r="X13" s="209"/>
    </row>
    <row r="14" spans="1:24" ht="24.95" customHeight="1">
      <c r="A14" s="211"/>
      <c r="B14" s="211"/>
      <c r="C14" s="220"/>
      <c r="D14" s="221"/>
      <c r="E14" s="221"/>
      <c r="F14" s="221"/>
      <c r="G14" s="221"/>
      <c r="H14" s="221"/>
      <c r="I14" s="221"/>
      <c r="J14" s="222"/>
      <c r="K14" s="211" t="s">
        <v>4</v>
      </c>
      <c r="L14" s="211"/>
      <c r="M14" s="215"/>
      <c r="N14" s="215"/>
      <c r="O14" s="215"/>
      <c r="P14" s="215"/>
      <c r="Q14" s="215"/>
      <c r="R14" s="223" t="s">
        <v>11</v>
      </c>
      <c r="S14" s="223"/>
      <c r="T14" s="215"/>
      <c r="U14" s="215"/>
      <c r="V14" s="215"/>
      <c r="W14" s="215"/>
      <c r="X14" s="215"/>
    </row>
    <row r="15" spans="1:24" ht="16.5" customHeight="1">
      <c r="A15" s="186" t="s">
        <v>22</v>
      </c>
      <c r="B15" s="187"/>
      <c r="C15" s="203" t="s">
        <v>24</v>
      </c>
      <c r="D15" s="204"/>
      <c r="E15" s="204"/>
      <c r="F15" s="205"/>
      <c r="G15" s="206" t="s">
        <v>34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8"/>
    </row>
    <row r="16" spans="1:24" ht="25.5" customHeight="1">
      <c r="A16" s="188"/>
      <c r="B16" s="189"/>
      <c r="C16" s="197" t="s">
        <v>25</v>
      </c>
      <c r="D16" s="197"/>
      <c r="E16" s="197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</row>
    <row r="17" spans="1:24" ht="22.5" customHeight="1">
      <c r="A17" s="188"/>
      <c r="B17" s="189"/>
      <c r="C17" s="188" t="s">
        <v>26</v>
      </c>
      <c r="D17" s="192"/>
      <c r="E17" s="192"/>
      <c r="F17" s="193"/>
      <c r="G17" s="18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2"/>
    </row>
    <row r="18" spans="1:24" ht="22.5" customHeight="1">
      <c r="A18" s="190"/>
      <c r="B18" s="191"/>
      <c r="C18" s="194"/>
      <c r="D18" s="195"/>
      <c r="E18" s="195"/>
      <c r="F18" s="196"/>
      <c r="G18" s="183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5"/>
    </row>
    <row r="19" spans="1:24" ht="35.25" customHeight="1">
      <c r="A19" s="199" t="s">
        <v>44</v>
      </c>
      <c r="B19" s="200"/>
      <c r="C19" s="201"/>
      <c r="D19" s="179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8"/>
    </row>
    <row r="20" spans="1:24" ht="9.75" customHeight="1">
      <c r="A20" s="121"/>
      <c r="B20" s="121"/>
      <c r="C20" s="121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ht="7.5" customHeight="1">
      <c r="A21" s="3"/>
      <c r="B21" s="3"/>
      <c r="C21" s="3"/>
      <c r="D21" s="5"/>
      <c r="E21" s="5"/>
      <c r="F21" s="5"/>
      <c r="G21" s="5"/>
      <c r="H21" s="5"/>
      <c r="I21" s="5"/>
      <c r="J21" s="5"/>
      <c r="K21" s="202" t="s">
        <v>5</v>
      </c>
      <c r="L21" s="202"/>
      <c r="M21" s="202"/>
      <c r="N21" s="30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6" customHeight="1">
      <c r="K22" s="202"/>
      <c r="L22" s="202"/>
      <c r="M22" s="202"/>
      <c r="N22" s="133"/>
    </row>
    <row r="23" spans="1:24" ht="13.5">
      <c r="K23" s="133"/>
      <c r="L23" s="133"/>
      <c r="M23" s="133"/>
      <c r="N23" s="133"/>
    </row>
    <row r="24" spans="1:24" ht="18.75" customHeight="1">
      <c r="A24" s="166" t="str">
        <f t="shared" ref="A24:V25" si="0">A11</f>
        <v>行事名</v>
      </c>
      <c r="B24" s="166"/>
      <c r="C24" s="171" t="str">
        <f t="shared" si="0"/>
        <v>大阪第５回記録会</v>
      </c>
      <c r="D24" s="171"/>
      <c r="E24" s="171"/>
      <c r="F24" s="171"/>
      <c r="G24" s="171"/>
      <c r="H24" s="171"/>
      <c r="I24" s="166" t="str">
        <f t="shared" si="0"/>
        <v>期日</v>
      </c>
      <c r="J24" s="166"/>
      <c r="K24" s="172" t="str">
        <f t="shared" si="0"/>
        <v>平成２７年９月１３日(日）</v>
      </c>
      <c r="L24" s="172"/>
      <c r="M24" s="172"/>
      <c r="N24" s="172"/>
      <c r="O24" s="172"/>
      <c r="P24" s="172"/>
      <c r="Q24" s="172"/>
      <c r="R24" s="172"/>
      <c r="S24" s="166" t="str">
        <f t="shared" si="0"/>
        <v>集合時間</v>
      </c>
      <c r="T24" s="166"/>
      <c r="U24" s="166"/>
      <c r="V24" s="172" t="str">
        <f t="shared" si="0"/>
        <v>８時１５分</v>
      </c>
      <c r="W24" s="172"/>
      <c r="X24" s="172"/>
    </row>
    <row r="25" spans="1:24" ht="43.5" customHeight="1">
      <c r="A25" s="166" t="str">
        <f t="shared" si="0"/>
        <v>会場</v>
      </c>
      <c r="B25" s="166"/>
      <c r="C25" s="170" t="str">
        <f t="shared" ref="C25" si="1">$C$12</f>
        <v>枚方市立陸上競技場
枚方市中宮大池4-10-1
072-848-4899</v>
      </c>
      <c r="D25" s="172"/>
      <c r="E25" s="172"/>
      <c r="F25" s="172"/>
      <c r="G25" s="172"/>
      <c r="H25" s="172"/>
      <c r="I25" s="166" t="str">
        <f t="shared" si="0"/>
        <v>集合場所</v>
      </c>
      <c r="J25" s="166"/>
      <c r="K25" s="166"/>
      <c r="L25" s="170" t="str">
        <f t="shared" si="0"/>
        <v>正門北側階段上(体育館側）</v>
      </c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1:24" ht="15" customHeight="1">
      <c r="A26" s="230" t="s">
        <v>35</v>
      </c>
      <c r="B26" s="166"/>
      <c r="C26" s="231" t="s">
        <v>36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</row>
    <row r="27" spans="1:24" ht="15" customHeight="1">
      <c r="A27" s="166"/>
      <c r="B27" s="166"/>
      <c r="C27" s="232" t="s">
        <v>133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</row>
    <row r="28" spans="1:24" ht="15" customHeight="1">
      <c r="A28" s="166"/>
      <c r="B28" s="166"/>
      <c r="C28" s="232" t="s">
        <v>46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</row>
    <row r="29" spans="1:24" ht="15" customHeight="1">
      <c r="A29" s="166"/>
      <c r="B29" s="166"/>
      <c r="C29" s="232" t="s">
        <v>130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</row>
    <row r="30" spans="1:24" ht="15" customHeight="1">
      <c r="A30" s="166"/>
      <c r="B30" s="166"/>
      <c r="C30" s="233" t="s">
        <v>132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</row>
    <row r="31" spans="1:24" ht="13.5">
      <c r="K31" s="133"/>
      <c r="L31" s="133"/>
      <c r="M31" s="133"/>
      <c r="N31" s="133"/>
    </row>
    <row r="32" spans="1:24" ht="9" customHeight="1">
      <c r="A32" s="20"/>
      <c r="B32" s="21"/>
      <c r="C32" s="21"/>
      <c r="D32" s="14"/>
      <c r="E32" s="14"/>
      <c r="F32" s="14"/>
      <c r="G32" s="14"/>
      <c r="H32" s="14"/>
      <c r="I32" s="14"/>
      <c r="J32" s="14"/>
      <c r="K32" s="123"/>
      <c r="L32" s="123"/>
      <c r="M32" s="123"/>
      <c r="N32" s="123"/>
      <c r="O32" s="14"/>
      <c r="P32" s="14"/>
      <c r="Q32" s="14"/>
      <c r="R32" s="14"/>
      <c r="S32" s="14"/>
      <c r="T32" s="14"/>
      <c r="U32" s="14"/>
      <c r="V32" s="14"/>
      <c r="W32" s="14"/>
      <c r="X32" s="15"/>
    </row>
    <row r="33" spans="1:24" ht="21">
      <c r="A33" s="227" t="s">
        <v>6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</row>
    <row r="34" spans="1:24" ht="20.100000000000001" customHeight="1">
      <c r="A34" s="17">
        <f t="shared" ref="A34" si="2">$D$13</f>
        <v>0</v>
      </c>
      <c r="B34" s="184">
        <f t="shared" ref="B34" si="3">$C$13</f>
        <v>0</v>
      </c>
      <c r="C34" s="184"/>
      <c r="D34" s="184"/>
      <c r="E34" s="184"/>
      <c r="F34" s="184"/>
      <c r="G34" s="184"/>
      <c r="H34" s="13" t="s">
        <v>7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/>
    </row>
    <row r="35" spans="1:24" ht="16.5" customHeight="1">
      <c r="A35" s="22"/>
      <c r="B35" s="23"/>
      <c r="C35" s="23"/>
      <c r="D35" s="23"/>
      <c r="E35" s="23"/>
      <c r="F35" s="23"/>
      <c r="G35" s="23"/>
      <c r="H35" s="23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</row>
    <row r="36" spans="1:24" ht="27" customHeight="1">
      <c r="A36" s="24"/>
      <c r="B36" s="6"/>
      <c r="C36" s="7"/>
      <c r="D36" s="8"/>
      <c r="E36" s="8"/>
      <c r="F36" s="8"/>
      <c r="G36" s="8"/>
      <c r="H36" s="224" t="s">
        <v>33</v>
      </c>
      <c r="I36" s="225"/>
      <c r="J36" s="225"/>
      <c r="K36" s="225"/>
      <c r="L36" s="225"/>
      <c r="M36" s="225"/>
      <c r="N36" s="225"/>
      <c r="O36" s="225"/>
      <c r="P36" s="225"/>
      <c r="Q36" s="226"/>
      <c r="R36" s="122"/>
      <c r="S36" s="122"/>
      <c r="T36" s="18"/>
      <c r="U36" s="18"/>
      <c r="V36" s="18"/>
      <c r="W36" s="18"/>
      <c r="X36" s="19"/>
    </row>
    <row r="37" spans="1:24" ht="12" customHeight="1">
      <c r="A37" s="24"/>
      <c r="B37" s="6"/>
      <c r="C37" s="7"/>
      <c r="D37" s="8"/>
      <c r="E37" s="8"/>
      <c r="F37" s="8"/>
      <c r="G37" s="8"/>
      <c r="H37" s="4"/>
      <c r="I37" s="4"/>
      <c r="J37" s="4"/>
      <c r="K37" s="4"/>
      <c r="L37" s="4"/>
      <c r="M37" s="4"/>
      <c r="N37" s="122"/>
      <c r="O37" s="122"/>
      <c r="P37" s="122"/>
      <c r="Q37" s="122"/>
      <c r="R37" s="122"/>
      <c r="S37" s="122"/>
      <c r="T37" s="18"/>
      <c r="U37" s="18"/>
      <c r="V37" s="18"/>
      <c r="W37" s="18"/>
      <c r="X37" s="19"/>
    </row>
    <row r="38" spans="1:24" ht="20.100000000000001" customHeight="1">
      <c r="A38" s="28" t="s">
        <v>10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29"/>
    </row>
    <row r="39" spans="1:24" ht="20.100000000000001" customHeight="1">
      <c r="A39" s="28" t="s">
        <v>193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29"/>
    </row>
    <row r="40" spans="1:24" ht="20.100000000000001" customHeight="1">
      <c r="A40" s="17"/>
      <c r="B40" s="7"/>
      <c r="C40" s="7"/>
      <c r="D40" s="7"/>
      <c r="E40" s="7" t="s">
        <v>8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5"/>
    </row>
    <row r="41" spans="1:24" ht="20.100000000000001" customHeight="1">
      <c r="A41" s="17"/>
      <c r="B41" s="7"/>
      <c r="C41" s="7"/>
      <c r="D41" s="7"/>
      <c r="E41" s="7" t="s">
        <v>9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5"/>
    </row>
    <row r="42" spans="1:24" ht="20.100000000000001" customHeight="1">
      <c r="A42" s="26"/>
      <c r="B42" s="27"/>
      <c r="C42" s="2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6"/>
    </row>
  </sheetData>
  <mergeCells count="63">
    <mergeCell ref="A1:B1"/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I24:J24"/>
    <mergeCell ref="K24:R24"/>
    <mergeCell ref="S24:U24"/>
    <mergeCell ref="V13:X13"/>
    <mergeCell ref="K14:L14"/>
    <mergeCell ref="M14:Q14"/>
    <mergeCell ref="R14:S14"/>
    <mergeCell ref="T14:X14"/>
    <mergeCell ref="G15:X15"/>
    <mergeCell ref="G16:X16"/>
    <mergeCell ref="C17:F18"/>
    <mergeCell ref="G17:X18"/>
    <mergeCell ref="A19:C19"/>
    <mergeCell ref="D19:X19"/>
    <mergeCell ref="K21:M22"/>
    <mergeCell ref="A15:B18"/>
    <mergeCell ref="C15:F15"/>
    <mergeCell ref="C16:F16"/>
    <mergeCell ref="C30:X30"/>
    <mergeCell ref="A33:X33"/>
    <mergeCell ref="B34:G34"/>
    <mergeCell ref="H36:Q36"/>
    <mergeCell ref="V24:X24"/>
    <mergeCell ref="A25:B25"/>
    <mergeCell ref="C25:H25"/>
    <mergeCell ref="I25:K25"/>
    <mergeCell ref="L25:X25"/>
    <mergeCell ref="A26:B30"/>
    <mergeCell ref="C26:X26"/>
    <mergeCell ref="C27:X27"/>
    <mergeCell ref="C28:X28"/>
    <mergeCell ref="C29:X29"/>
    <mergeCell ref="A24:B24"/>
    <mergeCell ref="C24:H24"/>
  </mergeCells>
  <phoneticPr fontId="1"/>
  <printOptions horizontalCentered="1"/>
  <pageMargins left="0.70866141732283472" right="0.70866141732283472" top="0.73" bottom="0.54" header="0.31496062992125984" footer="0.31496062992125984"/>
  <pageSetup paperSize="9" orientation="portrait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57150</xdr:rowOff>
                  </from>
                  <to>
                    <xdr:col>11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12</xdr:col>
                    <xdr:colOff>9525</xdr:colOff>
                    <xdr:row>16</xdr:row>
                    <xdr:rowOff>66675</xdr:rowOff>
                  </from>
                  <to>
                    <xdr:col>15</xdr:col>
                    <xdr:colOff>190500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57150</xdr:rowOff>
                  </from>
                  <to>
                    <xdr:col>11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57150</xdr:rowOff>
                  </from>
                  <to>
                    <xdr:col>14</xdr:col>
                    <xdr:colOff>19050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47625</xdr:rowOff>
                  </from>
                  <to>
                    <xdr:col>12</xdr:col>
                    <xdr:colOff>19050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38100</xdr:rowOff>
                  </from>
                  <to>
                    <xdr:col>9</xdr:col>
                    <xdr:colOff>209550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47625</xdr:rowOff>
                  </from>
                  <to>
                    <xdr:col>17</xdr:col>
                    <xdr:colOff>28575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66675</xdr:rowOff>
                  </from>
                  <to>
                    <xdr:col>21</xdr:col>
                    <xdr:colOff>28575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66675</xdr:rowOff>
                  </from>
                  <to>
                    <xdr:col>14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Check Box 10">
              <controlPr defaultSize="0" autoFill="0" autoLine="0" autoPict="0">
                <anchor moveWithCells="1">
                  <from>
                    <xdr:col>12</xdr:col>
                    <xdr:colOff>133350</xdr:colOff>
                    <xdr:row>13</xdr:row>
                    <xdr:rowOff>57150</xdr:rowOff>
                  </from>
                  <to>
                    <xdr:col>14</xdr:col>
                    <xdr:colOff>142875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Check Box 11">
              <controlPr defaultSize="0" autoFill="0" autoLine="0" autoPict="0">
                <anchor moveWithCells="1">
                  <from>
                    <xdr:col>14</xdr:col>
                    <xdr:colOff>142875</xdr:colOff>
                    <xdr:row>13</xdr:row>
                    <xdr:rowOff>57150</xdr:rowOff>
                  </from>
                  <to>
                    <xdr:col>16</xdr:col>
                    <xdr:colOff>152400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Check Box 12">
              <controlPr defaultSize="0" autoFill="0" autoLine="0" autoPict="0">
                <anchor moveWithCells="1">
                  <from>
                    <xdr:col>12</xdr:col>
                    <xdr:colOff>133350</xdr:colOff>
                    <xdr:row>12</xdr:row>
                    <xdr:rowOff>57150</xdr:rowOff>
                  </from>
                  <to>
                    <xdr:col>14</xdr:col>
                    <xdr:colOff>142875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Check Box 13">
              <controlPr defaultSize="0" autoFill="0" autoLine="0" autoPict="0">
                <anchor moveWithCells="1">
                  <from>
                    <xdr:col>14</xdr:col>
                    <xdr:colOff>142875</xdr:colOff>
                    <xdr:row>12</xdr:row>
                    <xdr:rowOff>57150</xdr:rowOff>
                  </from>
                  <to>
                    <xdr:col>16</xdr:col>
                    <xdr:colOff>152400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Check Box 14">
              <controlPr defaultSize="0" autoFill="0" autoLine="0" autoPict="0">
                <anchor moveWithCells="1">
                  <from>
                    <xdr:col>19</xdr:col>
                    <xdr:colOff>171450</xdr:colOff>
                    <xdr:row>13</xdr:row>
                    <xdr:rowOff>57150</xdr:rowOff>
                  </from>
                  <to>
                    <xdr:col>21</xdr:col>
                    <xdr:colOff>180975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Check Box 15">
              <controlPr defaultSize="0" autoFill="0" autoLine="0" autoPict="0">
                <anchor moveWithCells="1">
                  <from>
                    <xdr:col>21</xdr:col>
                    <xdr:colOff>200025</xdr:colOff>
                    <xdr:row>13</xdr:row>
                    <xdr:rowOff>57150</xdr:rowOff>
                  </from>
                  <to>
                    <xdr:col>23</xdr:col>
                    <xdr:colOff>209550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X42"/>
  <sheetViews>
    <sheetView showGridLines="0" showZeros="0" view="pageBreakPreview" zoomScaleNormal="100" zoomScaleSheetLayoutView="100" workbookViewId="0">
      <selection activeCell="Q39" sqref="Q39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164" t="s">
        <v>45</v>
      </c>
      <c r="B1" s="165"/>
      <c r="C1" s="35" t="s">
        <v>206</v>
      </c>
      <c r="D1" s="36"/>
    </row>
    <row r="2" spans="1:24" ht="2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11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5" customHeight="1">
      <c r="A4" s="166" t="s">
        <v>27</v>
      </c>
      <c r="B4" s="166"/>
      <c r="C4" s="166"/>
      <c r="D4" s="166"/>
      <c r="E4" s="167" t="s">
        <v>43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</row>
    <row r="5" spans="1:24" ht="15" customHeight="1">
      <c r="A5" s="166" t="s">
        <v>19</v>
      </c>
      <c r="B5" s="166"/>
      <c r="C5" s="166"/>
      <c r="D5" s="166"/>
      <c r="E5" s="167" t="s">
        <v>129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9"/>
    </row>
    <row r="6" spans="1:24" ht="15" customHeight="1">
      <c r="A6" s="166" t="s">
        <v>28</v>
      </c>
      <c r="B6" s="166"/>
      <c r="C6" s="166"/>
      <c r="D6" s="166"/>
      <c r="E6" s="167" t="s">
        <v>207</v>
      </c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9"/>
    </row>
    <row r="7" spans="1:24" ht="15" customHeight="1">
      <c r="A7" s="166" t="s">
        <v>29</v>
      </c>
      <c r="B7" s="166"/>
      <c r="C7" s="166"/>
      <c r="D7" s="166"/>
      <c r="E7" s="167" t="s">
        <v>208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9"/>
    </row>
    <row r="8" spans="1:24" ht="15" customHeight="1">
      <c r="A8" s="166" t="s">
        <v>41</v>
      </c>
      <c r="B8" s="166"/>
      <c r="C8" s="166"/>
      <c r="D8" s="166"/>
      <c r="E8" s="167" t="s">
        <v>42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</row>
    <row r="9" spans="1:24" ht="1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0.100000000000001" customHeight="1">
      <c r="A10" s="216" t="s">
        <v>32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</row>
    <row r="11" spans="1:24" ht="30" customHeight="1">
      <c r="A11" s="211" t="s">
        <v>1</v>
      </c>
      <c r="B11" s="211"/>
      <c r="C11" s="239" t="s">
        <v>56</v>
      </c>
      <c r="D11" s="174"/>
      <c r="E11" s="174"/>
      <c r="F11" s="174"/>
      <c r="G11" s="174"/>
      <c r="H11" s="175"/>
      <c r="I11" s="199" t="s">
        <v>13</v>
      </c>
      <c r="J11" s="201"/>
      <c r="K11" s="209" t="s">
        <v>209</v>
      </c>
      <c r="L11" s="209"/>
      <c r="M11" s="209"/>
      <c r="N11" s="209"/>
      <c r="O11" s="209"/>
      <c r="P11" s="209"/>
      <c r="Q11" s="209"/>
      <c r="R11" s="209"/>
      <c r="S11" s="199" t="s">
        <v>17</v>
      </c>
      <c r="T11" s="200"/>
      <c r="U11" s="201"/>
      <c r="V11" s="179" t="s">
        <v>20</v>
      </c>
      <c r="W11" s="177"/>
      <c r="X11" s="178"/>
    </row>
    <row r="12" spans="1:24" ht="42" customHeight="1">
      <c r="A12" s="211" t="s">
        <v>18</v>
      </c>
      <c r="B12" s="211"/>
      <c r="C12" s="176" t="s">
        <v>53</v>
      </c>
      <c r="D12" s="177"/>
      <c r="E12" s="177"/>
      <c r="F12" s="177"/>
      <c r="G12" s="177"/>
      <c r="H12" s="178"/>
      <c r="I12" s="199" t="s">
        <v>16</v>
      </c>
      <c r="J12" s="200"/>
      <c r="K12" s="201"/>
      <c r="L12" s="210" t="s">
        <v>70</v>
      </c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</row>
    <row r="13" spans="1:24" ht="24.95" customHeight="1">
      <c r="A13" s="211" t="s">
        <v>23</v>
      </c>
      <c r="B13" s="211"/>
      <c r="C13" s="217"/>
      <c r="D13" s="218"/>
      <c r="E13" s="218"/>
      <c r="F13" s="218"/>
      <c r="G13" s="218"/>
      <c r="H13" s="218"/>
      <c r="I13" s="218"/>
      <c r="J13" s="219"/>
      <c r="K13" s="211" t="s">
        <v>14</v>
      </c>
      <c r="L13" s="211"/>
      <c r="M13" s="215"/>
      <c r="N13" s="215"/>
      <c r="O13" s="215"/>
      <c r="P13" s="215"/>
      <c r="Q13" s="215"/>
      <c r="R13" s="211" t="s">
        <v>15</v>
      </c>
      <c r="S13" s="211"/>
      <c r="T13" s="212"/>
      <c r="U13" s="213"/>
      <c r="V13" s="178" t="s">
        <v>12</v>
      </c>
      <c r="W13" s="209"/>
      <c r="X13" s="209"/>
    </row>
    <row r="14" spans="1:24" ht="24.95" customHeight="1">
      <c r="A14" s="211"/>
      <c r="B14" s="211"/>
      <c r="C14" s="220"/>
      <c r="D14" s="221"/>
      <c r="E14" s="221"/>
      <c r="F14" s="221"/>
      <c r="G14" s="221"/>
      <c r="H14" s="221"/>
      <c r="I14" s="221"/>
      <c r="J14" s="222"/>
      <c r="K14" s="211" t="s">
        <v>4</v>
      </c>
      <c r="L14" s="211"/>
      <c r="M14" s="215"/>
      <c r="N14" s="215"/>
      <c r="O14" s="215"/>
      <c r="P14" s="215"/>
      <c r="Q14" s="215"/>
      <c r="R14" s="223" t="s">
        <v>11</v>
      </c>
      <c r="S14" s="223"/>
      <c r="T14" s="215"/>
      <c r="U14" s="215"/>
      <c r="V14" s="215"/>
      <c r="W14" s="215"/>
      <c r="X14" s="215"/>
    </row>
    <row r="15" spans="1:24" ht="16.5" customHeight="1">
      <c r="A15" s="186" t="s">
        <v>22</v>
      </c>
      <c r="B15" s="187"/>
      <c r="C15" s="203" t="s">
        <v>24</v>
      </c>
      <c r="D15" s="204"/>
      <c r="E15" s="204"/>
      <c r="F15" s="205"/>
      <c r="G15" s="206" t="s">
        <v>34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8"/>
    </row>
    <row r="16" spans="1:24" ht="25.5" customHeight="1">
      <c r="A16" s="188"/>
      <c r="B16" s="189"/>
      <c r="C16" s="197" t="s">
        <v>25</v>
      </c>
      <c r="D16" s="197"/>
      <c r="E16" s="197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</row>
    <row r="17" spans="1:24" ht="22.5" customHeight="1">
      <c r="A17" s="188"/>
      <c r="B17" s="189"/>
      <c r="C17" s="188" t="s">
        <v>26</v>
      </c>
      <c r="D17" s="192"/>
      <c r="E17" s="192"/>
      <c r="F17" s="193"/>
      <c r="G17" s="18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2"/>
    </row>
    <row r="18" spans="1:24" ht="22.5" customHeight="1">
      <c r="A18" s="190"/>
      <c r="B18" s="191"/>
      <c r="C18" s="194"/>
      <c r="D18" s="195"/>
      <c r="E18" s="195"/>
      <c r="F18" s="196"/>
      <c r="G18" s="183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5"/>
    </row>
    <row r="19" spans="1:24" ht="35.25" customHeight="1">
      <c r="A19" s="199" t="s">
        <v>44</v>
      </c>
      <c r="B19" s="200"/>
      <c r="C19" s="201"/>
      <c r="D19" s="179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8"/>
    </row>
    <row r="20" spans="1:24" ht="9.75" customHeight="1">
      <c r="A20" s="33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1:24" ht="7.5" customHeight="1">
      <c r="A21" s="3"/>
      <c r="B21" s="3"/>
      <c r="C21" s="3"/>
      <c r="D21" s="5"/>
      <c r="E21" s="5"/>
      <c r="F21" s="5"/>
      <c r="G21" s="5"/>
      <c r="H21" s="5"/>
      <c r="I21" s="5"/>
      <c r="J21" s="5"/>
      <c r="K21" s="202" t="s">
        <v>5</v>
      </c>
      <c r="L21" s="202"/>
      <c r="M21" s="202"/>
      <c r="N21" s="30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6" customHeight="1">
      <c r="K22" s="202"/>
      <c r="L22" s="202"/>
      <c r="M22" s="202"/>
      <c r="N22" s="10"/>
    </row>
    <row r="23" spans="1:24" ht="13.5">
      <c r="K23" s="10"/>
      <c r="L23" s="10"/>
      <c r="M23" s="10"/>
      <c r="N23" s="10"/>
    </row>
    <row r="24" spans="1:24" ht="33" customHeight="1">
      <c r="A24" s="166" t="str">
        <f t="shared" ref="A24:V25" si="0">A11</f>
        <v>行事名</v>
      </c>
      <c r="B24" s="235"/>
      <c r="C24" s="236" t="str">
        <f t="shared" ref="C24" si="1">$C$11</f>
        <v>大阪第６回記録会
大阪小学生大会</v>
      </c>
      <c r="D24" s="237"/>
      <c r="E24" s="237"/>
      <c r="F24" s="237"/>
      <c r="G24" s="237"/>
      <c r="H24" s="237"/>
      <c r="I24" s="238" t="str">
        <f t="shared" si="0"/>
        <v>期日</v>
      </c>
      <c r="J24" s="166"/>
      <c r="K24" s="172" t="str">
        <f t="shared" si="0"/>
        <v>平成２７年１１月８日(日）</v>
      </c>
      <c r="L24" s="172"/>
      <c r="M24" s="172"/>
      <c r="N24" s="172"/>
      <c r="O24" s="172"/>
      <c r="P24" s="172"/>
      <c r="Q24" s="172"/>
      <c r="R24" s="172"/>
      <c r="S24" s="166" t="str">
        <f t="shared" si="0"/>
        <v>集合時間</v>
      </c>
      <c r="T24" s="166"/>
      <c r="U24" s="166"/>
      <c r="V24" s="172" t="str">
        <f t="shared" si="0"/>
        <v>８時１５分</v>
      </c>
      <c r="W24" s="172"/>
      <c r="X24" s="172"/>
    </row>
    <row r="25" spans="1:24" ht="43.5" customHeight="1">
      <c r="A25" s="166" t="str">
        <f t="shared" si="0"/>
        <v>会場</v>
      </c>
      <c r="B25" s="166"/>
      <c r="C25" s="234" t="str">
        <f t="shared" ref="C25" si="2">$C$12</f>
        <v>万博記念陸上競技場
吹田市千里万博公園5－2
06-6876-1131</v>
      </c>
      <c r="D25" s="233"/>
      <c r="E25" s="233"/>
      <c r="F25" s="233"/>
      <c r="G25" s="233"/>
      <c r="H25" s="233"/>
      <c r="I25" s="166" t="str">
        <f t="shared" si="0"/>
        <v>集合場所</v>
      </c>
      <c r="J25" s="166"/>
      <c r="K25" s="166"/>
      <c r="L25" s="170" t="str">
        <f t="shared" si="0"/>
        <v>万博記念陸上競技場　正面玄関</v>
      </c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1:24" ht="15" customHeight="1">
      <c r="A26" s="230" t="s">
        <v>35</v>
      </c>
      <c r="B26" s="166"/>
      <c r="C26" s="231" t="s">
        <v>36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</row>
    <row r="27" spans="1:24" ht="15" customHeight="1">
      <c r="A27" s="166"/>
      <c r="B27" s="166"/>
      <c r="C27" s="232" t="s">
        <v>133</v>
      </c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</row>
    <row r="28" spans="1:24" ht="15" customHeight="1">
      <c r="A28" s="166"/>
      <c r="B28" s="166"/>
      <c r="C28" s="232" t="s">
        <v>46</v>
      </c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</row>
    <row r="29" spans="1:24" ht="15" customHeight="1">
      <c r="A29" s="166"/>
      <c r="B29" s="166"/>
      <c r="C29" s="232" t="s">
        <v>130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</row>
    <row r="30" spans="1:24" ht="15" customHeight="1">
      <c r="A30" s="166"/>
      <c r="B30" s="166"/>
      <c r="C30" s="233" t="s">
        <v>132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</row>
    <row r="31" spans="1:24" ht="13.5">
      <c r="K31" s="10"/>
      <c r="L31" s="10"/>
      <c r="M31" s="10"/>
      <c r="N31" s="10"/>
    </row>
    <row r="32" spans="1:24" ht="9" customHeight="1">
      <c r="A32" s="20"/>
      <c r="B32" s="21"/>
      <c r="C32" s="21"/>
      <c r="D32" s="14"/>
      <c r="E32" s="14"/>
      <c r="F32" s="14"/>
      <c r="G32" s="14"/>
      <c r="H32" s="14"/>
      <c r="I32" s="14"/>
      <c r="J32" s="14"/>
      <c r="K32" s="12"/>
      <c r="L32" s="12"/>
      <c r="M32" s="12"/>
      <c r="N32" s="12"/>
      <c r="O32" s="14"/>
      <c r="P32" s="14"/>
      <c r="Q32" s="14"/>
      <c r="R32" s="14"/>
      <c r="S32" s="14"/>
      <c r="T32" s="14"/>
      <c r="U32" s="14"/>
      <c r="V32" s="14"/>
      <c r="W32" s="14"/>
      <c r="X32" s="15"/>
    </row>
    <row r="33" spans="1:24" ht="21">
      <c r="A33" s="227" t="s">
        <v>6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</row>
    <row r="34" spans="1:24" ht="20.100000000000001" customHeight="1">
      <c r="A34" s="17">
        <f t="shared" ref="A34" si="3">$D$13</f>
        <v>0</v>
      </c>
      <c r="B34" s="184">
        <f t="shared" ref="B34" si="4">$C$13</f>
        <v>0</v>
      </c>
      <c r="C34" s="184"/>
      <c r="D34" s="184"/>
      <c r="E34" s="184"/>
      <c r="F34" s="184"/>
      <c r="G34" s="184"/>
      <c r="H34" s="13" t="s">
        <v>7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/>
    </row>
    <row r="35" spans="1:24" ht="16.5" customHeight="1">
      <c r="A35" s="22"/>
      <c r="B35" s="23"/>
      <c r="C35" s="23"/>
      <c r="D35" s="23"/>
      <c r="E35" s="23"/>
      <c r="F35" s="23"/>
      <c r="G35" s="23"/>
      <c r="H35" s="23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9"/>
    </row>
    <row r="36" spans="1:24" ht="27" customHeight="1">
      <c r="A36" s="24"/>
      <c r="B36" s="6"/>
      <c r="C36" s="7"/>
      <c r="D36" s="8"/>
      <c r="E36" s="8"/>
      <c r="F36" s="8"/>
      <c r="G36" s="8"/>
      <c r="H36" s="224" t="s">
        <v>33</v>
      </c>
      <c r="I36" s="225"/>
      <c r="J36" s="225"/>
      <c r="K36" s="225"/>
      <c r="L36" s="225"/>
      <c r="M36" s="225"/>
      <c r="N36" s="225"/>
      <c r="O36" s="225"/>
      <c r="P36" s="225"/>
      <c r="Q36" s="226"/>
      <c r="R36" s="9"/>
      <c r="S36" s="9"/>
      <c r="T36" s="18"/>
      <c r="U36" s="18"/>
      <c r="V36" s="18"/>
      <c r="W36" s="18"/>
      <c r="X36" s="19"/>
    </row>
    <row r="37" spans="1:24" ht="12" customHeight="1">
      <c r="A37" s="24"/>
      <c r="B37" s="6"/>
      <c r="C37" s="7"/>
      <c r="D37" s="8"/>
      <c r="E37" s="8"/>
      <c r="F37" s="8"/>
      <c r="G37" s="8"/>
      <c r="H37" s="4"/>
      <c r="I37" s="4"/>
      <c r="J37" s="4"/>
      <c r="K37" s="4"/>
      <c r="L37" s="4"/>
      <c r="M37" s="4"/>
      <c r="N37" s="9"/>
      <c r="O37" s="9"/>
      <c r="P37" s="9"/>
      <c r="Q37" s="9"/>
      <c r="R37" s="9"/>
      <c r="S37" s="9"/>
      <c r="T37" s="18"/>
      <c r="U37" s="18"/>
      <c r="V37" s="18"/>
      <c r="W37" s="18"/>
      <c r="X37" s="19"/>
    </row>
    <row r="38" spans="1:24" ht="20.100000000000001" customHeight="1">
      <c r="A38" s="28" t="s">
        <v>10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29"/>
    </row>
    <row r="39" spans="1:24" ht="20.100000000000001" customHeight="1">
      <c r="A39" s="28" t="s">
        <v>193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29"/>
    </row>
    <row r="40" spans="1:24" ht="20.100000000000001" customHeight="1">
      <c r="A40" s="17"/>
      <c r="B40" s="7"/>
      <c r="C40" s="7"/>
      <c r="D40" s="7"/>
      <c r="E40" s="7" t="s">
        <v>8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5"/>
    </row>
    <row r="41" spans="1:24" ht="20.100000000000001" customHeight="1">
      <c r="A41" s="17"/>
      <c r="B41" s="7"/>
      <c r="C41" s="7"/>
      <c r="D41" s="7"/>
      <c r="E41" s="7" t="s">
        <v>9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25"/>
    </row>
    <row r="42" spans="1:24" ht="20.100000000000001" customHeight="1">
      <c r="A42" s="26"/>
      <c r="B42" s="27"/>
      <c r="C42" s="2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6"/>
    </row>
  </sheetData>
  <mergeCells count="63">
    <mergeCell ref="A1:B1"/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C17:F18"/>
    <mergeCell ref="G17:X18"/>
    <mergeCell ref="A19:C19"/>
    <mergeCell ref="D19:X19"/>
    <mergeCell ref="K21:M22"/>
    <mergeCell ref="A15:B18"/>
    <mergeCell ref="C15:F15"/>
    <mergeCell ref="G15:X15"/>
    <mergeCell ref="C16:F16"/>
    <mergeCell ref="G16:X16"/>
    <mergeCell ref="V24:X24"/>
    <mergeCell ref="A25:B25"/>
    <mergeCell ref="C25:H25"/>
    <mergeCell ref="I25:K25"/>
    <mergeCell ref="L25:X25"/>
    <mergeCell ref="A24:B24"/>
    <mergeCell ref="C24:H24"/>
    <mergeCell ref="I24:J24"/>
    <mergeCell ref="K24:R24"/>
    <mergeCell ref="S24:U24"/>
    <mergeCell ref="C30:X30"/>
    <mergeCell ref="A33:X33"/>
    <mergeCell ref="B34:G34"/>
    <mergeCell ref="H36:Q36"/>
    <mergeCell ref="A26:B30"/>
    <mergeCell ref="C26:X26"/>
    <mergeCell ref="C27:X27"/>
    <mergeCell ref="C28:X28"/>
    <mergeCell ref="C29:X29"/>
  </mergeCells>
  <phoneticPr fontId="1"/>
  <printOptions horizontalCentered="1"/>
  <pageMargins left="0.70866141732283472" right="0.70866141732283472" top="0.53" bottom="0.45" header="0.31496062992125984" footer="0.31496062992125984"/>
  <pageSetup paperSize="9" orientation="portrait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57150</xdr:rowOff>
                  </from>
                  <to>
                    <xdr:col>11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12</xdr:col>
                    <xdr:colOff>9525</xdr:colOff>
                    <xdr:row>16</xdr:row>
                    <xdr:rowOff>66675</xdr:rowOff>
                  </from>
                  <to>
                    <xdr:col>15</xdr:col>
                    <xdr:colOff>190500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57150</xdr:rowOff>
                  </from>
                  <to>
                    <xdr:col>11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57150</xdr:rowOff>
                  </from>
                  <to>
                    <xdr:col>14</xdr:col>
                    <xdr:colOff>19050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47625</xdr:rowOff>
                  </from>
                  <to>
                    <xdr:col>12</xdr:col>
                    <xdr:colOff>19050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38100</xdr:rowOff>
                  </from>
                  <to>
                    <xdr:col>9</xdr:col>
                    <xdr:colOff>209550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47625</xdr:rowOff>
                  </from>
                  <to>
                    <xdr:col>17</xdr:col>
                    <xdr:colOff>28575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66675</xdr:rowOff>
                  </from>
                  <to>
                    <xdr:col>21</xdr:col>
                    <xdr:colOff>28575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66675</xdr:rowOff>
                  </from>
                  <to>
                    <xdr:col>14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12</xdr:col>
                    <xdr:colOff>133350</xdr:colOff>
                    <xdr:row>13</xdr:row>
                    <xdr:rowOff>57150</xdr:rowOff>
                  </from>
                  <to>
                    <xdr:col>14</xdr:col>
                    <xdr:colOff>142875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14</xdr:col>
                    <xdr:colOff>142875</xdr:colOff>
                    <xdr:row>13</xdr:row>
                    <xdr:rowOff>57150</xdr:rowOff>
                  </from>
                  <to>
                    <xdr:col>16</xdr:col>
                    <xdr:colOff>152400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12</xdr:col>
                    <xdr:colOff>133350</xdr:colOff>
                    <xdr:row>12</xdr:row>
                    <xdr:rowOff>57150</xdr:rowOff>
                  </from>
                  <to>
                    <xdr:col>14</xdr:col>
                    <xdr:colOff>142875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14</xdr:col>
                    <xdr:colOff>142875</xdr:colOff>
                    <xdr:row>12</xdr:row>
                    <xdr:rowOff>57150</xdr:rowOff>
                  </from>
                  <to>
                    <xdr:col>16</xdr:col>
                    <xdr:colOff>152400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19</xdr:col>
                    <xdr:colOff>171450</xdr:colOff>
                    <xdr:row>13</xdr:row>
                    <xdr:rowOff>57150</xdr:rowOff>
                  </from>
                  <to>
                    <xdr:col>21</xdr:col>
                    <xdr:colOff>180975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21</xdr:col>
                    <xdr:colOff>200025</xdr:colOff>
                    <xdr:row>13</xdr:row>
                    <xdr:rowOff>57150</xdr:rowOff>
                  </from>
                  <to>
                    <xdr:col>23</xdr:col>
                    <xdr:colOff>209550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41"/>
  <sheetViews>
    <sheetView showGridLines="0" showZeros="0" view="pageBreakPreview" zoomScaleNormal="100" zoomScaleSheetLayoutView="100" workbookViewId="0">
      <selection activeCell="E8" sqref="E8:X8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164" t="s">
        <v>45</v>
      </c>
      <c r="B1" s="165"/>
      <c r="C1" s="112" t="s">
        <v>134</v>
      </c>
      <c r="D1" s="35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00"/>
    </row>
    <row r="2" spans="1:24" ht="21">
      <c r="A2" s="240" t="s">
        <v>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41"/>
    </row>
    <row r="3" spans="1:24" ht="11.25" customHeight="1">
      <c r="A3" s="101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02"/>
    </row>
    <row r="4" spans="1:24" ht="15" customHeight="1">
      <c r="A4" s="166" t="s">
        <v>27</v>
      </c>
      <c r="B4" s="166"/>
      <c r="C4" s="166"/>
      <c r="D4" s="166"/>
      <c r="E4" s="167" t="s">
        <v>43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</row>
    <row r="5" spans="1:24" ht="15" customHeight="1">
      <c r="A5" s="166" t="s">
        <v>2</v>
      </c>
      <c r="B5" s="166"/>
      <c r="C5" s="166"/>
      <c r="D5" s="166"/>
      <c r="E5" s="167" t="s">
        <v>139</v>
      </c>
      <c r="F5" s="168"/>
      <c r="G5" s="168"/>
      <c r="H5" s="38" t="s">
        <v>140</v>
      </c>
      <c r="I5" s="38"/>
      <c r="J5" s="242" t="s">
        <v>141</v>
      </c>
      <c r="K5" s="242"/>
      <c r="L5" s="242"/>
      <c r="M5" s="242"/>
      <c r="N5" s="38"/>
      <c r="O5" s="38"/>
      <c r="P5" s="38"/>
      <c r="Q5" s="38"/>
      <c r="R5" s="38"/>
      <c r="S5" s="38"/>
      <c r="T5" s="38"/>
      <c r="U5" s="38"/>
      <c r="V5" s="38"/>
      <c r="W5" s="38"/>
      <c r="X5" s="39"/>
    </row>
    <row r="6" spans="1:24" ht="15" customHeight="1">
      <c r="A6" s="166" t="s">
        <v>28</v>
      </c>
      <c r="B6" s="166"/>
      <c r="C6" s="166"/>
      <c r="D6" s="166"/>
      <c r="E6" s="243" t="s">
        <v>148</v>
      </c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5"/>
    </row>
    <row r="7" spans="1:24" ht="15" customHeight="1">
      <c r="A7" s="166" t="s">
        <v>29</v>
      </c>
      <c r="B7" s="166"/>
      <c r="C7" s="166"/>
      <c r="D7" s="166"/>
      <c r="E7" s="243" t="s">
        <v>148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5"/>
    </row>
    <row r="8" spans="1:24" ht="15" customHeight="1">
      <c r="A8" s="166" t="s">
        <v>41</v>
      </c>
      <c r="B8" s="166"/>
      <c r="C8" s="166"/>
      <c r="D8" s="166"/>
      <c r="E8" s="167" t="s">
        <v>42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</row>
    <row r="9" spans="1:24" ht="26.25" customHeight="1">
      <c r="A9" s="166" t="s">
        <v>136</v>
      </c>
      <c r="B9" s="166"/>
      <c r="C9" s="166"/>
      <c r="D9" s="166"/>
      <c r="E9" s="257" t="s">
        <v>137</v>
      </c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9"/>
    </row>
    <row r="10" spans="1:24" ht="15" customHeight="1">
      <c r="A10" s="10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104"/>
    </row>
    <row r="11" spans="1:24" ht="20.100000000000001" customHeight="1">
      <c r="A11" s="246" t="s">
        <v>32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47"/>
    </row>
    <row r="12" spans="1:24" ht="30" customHeight="1">
      <c r="A12" s="211" t="s">
        <v>1</v>
      </c>
      <c r="B12" s="211"/>
      <c r="C12" s="239" t="s">
        <v>111</v>
      </c>
      <c r="D12" s="174"/>
      <c r="E12" s="174"/>
      <c r="F12" s="174"/>
      <c r="G12" s="174"/>
      <c r="H12" s="175"/>
      <c r="I12" s="199" t="s">
        <v>13</v>
      </c>
      <c r="J12" s="201"/>
      <c r="K12" s="209" t="s">
        <v>149</v>
      </c>
      <c r="L12" s="209"/>
      <c r="M12" s="209"/>
      <c r="N12" s="209"/>
      <c r="O12" s="209"/>
      <c r="P12" s="209"/>
      <c r="Q12" s="209"/>
      <c r="R12" s="209"/>
      <c r="S12" s="199" t="s">
        <v>17</v>
      </c>
      <c r="T12" s="200"/>
      <c r="U12" s="201"/>
      <c r="V12" s="248" t="s">
        <v>112</v>
      </c>
      <c r="W12" s="249"/>
      <c r="X12" s="250"/>
    </row>
    <row r="13" spans="1:24" ht="42" customHeight="1">
      <c r="A13" s="211" t="s">
        <v>18</v>
      </c>
      <c r="B13" s="211"/>
      <c r="C13" s="176" t="s">
        <v>53</v>
      </c>
      <c r="D13" s="177"/>
      <c r="E13" s="177"/>
      <c r="F13" s="177"/>
      <c r="G13" s="177"/>
      <c r="H13" s="178"/>
      <c r="I13" s="199" t="s">
        <v>16</v>
      </c>
      <c r="J13" s="200"/>
      <c r="K13" s="201"/>
      <c r="L13" s="210" t="s">
        <v>70</v>
      </c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</row>
    <row r="14" spans="1:24" ht="24.95" customHeight="1">
      <c r="A14" s="211" t="s">
        <v>23</v>
      </c>
      <c r="B14" s="211"/>
      <c r="C14" s="217"/>
      <c r="D14" s="218"/>
      <c r="E14" s="218"/>
      <c r="F14" s="218"/>
      <c r="G14" s="218"/>
      <c r="H14" s="218"/>
      <c r="I14" s="218"/>
      <c r="J14" s="219"/>
      <c r="K14" s="211" t="s">
        <v>14</v>
      </c>
      <c r="L14" s="211"/>
      <c r="M14" s="215"/>
      <c r="N14" s="215"/>
      <c r="O14" s="215"/>
      <c r="P14" s="215"/>
      <c r="Q14" s="215"/>
      <c r="R14" s="211" t="s">
        <v>15</v>
      </c>
      <c r="S14" s="211"/>
      <c r="T14" s="212"/>
      <c r="U14" s="213"/>
      <c r="V14" s="178" t="s">
        <v>12</v>
      </c>
      <c r="W14" s="209"/>
      <c r="X14" s="209"/>
    </row>
    <row r="15" spans="1:24" ht="24.95" customHeight="1">
      <c r="A15" s="211"/>
      <c r="B15" s="211"/>
      <c r="C15" s="220"/>
      <c r="D15" s="221"/>
      <c r="E15" s="221"/>
      <c r="F15" s="221"/>
      <c r="G15" s="221"/>
      <c r="H15" s="221"/>
      <c r="I15" s="221"/>
      <c r="J15" s="222"/>
      <c r="K15" s="211" t="s">
        <v>4</v>
      </c>
      <c r="L15" s="211"/>
      <c r="M15" s="215"/>
      <c r="N15" s="215"/>
      <c r="O15" s="215"/>
      <c r="P15" s="215"/>
      <c r="Q15" s="215"/>
      <c r="R15" s="223" t="s">
        <v>11</v>
      </c>
      <c r="S15" s="223"/>
      <c r="T15" s="215"/>
      <c r="U15" s="215"/>
      <c r="V15" s="215"/>
      <c r="W15" s="215"/>
      <c r="X15" s="215"/>
    </row>
    <row r="16" spans="1:24" ht="16.5" customHeight="1">
      <c r="A16" s="186" t="s">
        <v>22</v>
      </c>
      <c r="B16" s="187"/>
      <c r="C16" s="203" t="s">
        <v>24</v>
      </c>
      <c r="D16" s="204"/>
      <c r="E16" s="204"/>
      <c r="F16" s="205"/>
      <c r="G16" s="206" t="s">
        <v>114</v>
      </c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8"/>
    </row>
    <row r="17" spans="1:24" ht="25.5" customHeight="1">
      <c r="A17" s="188"/>
      <c r="B17" s="189"/>
      <c r="C17" s="197" t="s">
        <v>25</v>
      </c>
      <c r="D17" s="197"/>
      <c r="E17" s="197"/>
      <c r="F17" s="197"/>
      <c r="G17" s="105"/>
      <c r="H17" s="106"/>
      <c r="I17" s="106"/>
      <c r="J17" s="106"/>
      <c r="K17" s="106"/>
      <c r="L17" s="106"/>
      <c r="M17" s="107"/>
      <c r="N17" s="263" t="s">
        <v>113</v>
      </c>
      <c r="O17" s="264"/>
      <c r="P17" s="108"/>
      <c r="Q17" s="108"/>
      <c r="R17" s="108"/>
      <c r="S17" s="108"/>
      <c r="T17" s="108"/>
      <c r="U17" s="108"/>
      <c r="V17" s="108"/>
      <c r="W17" s="108"/>
      <c r="X17" s="113"/>
    </row>
    <row r="18" spans="1:24" ht="22.5" customHeight="1">
      <c r="A18" s="190"/>
      <c r="B18" s="191"/>
      <c r="C18" s="190" t="s">
        <v>26</v>
      </c>
      <c r="D18" s="195"/>
      <c r="E18" s="195"/>
      <c r="F18" s="196"/>
      <c r="G18" s="109"/>
      <c r="H18" s="110"/>
      <c r="I18" s="110"/>
      <c r="J18" s="110"/>
      <c r="K18" s="110"/>
      <c r="L18" s="110"/>
      <c r="M18" s="111"/>
      <c r="N18" s="265"/>
      <c r="O18" s="266"/>
      <c r="P18" s="13"/>
      <c r="Q18" s="13"/>
      <c r="R18" s="13"/>
      <c r="S18" s="13"/>
      <c r="T18" s="13"/>
      <c r="U18" s="13"/>
      <c r="V18" s="13"/>
      <c r="W18" s="13"/>
      <c r="X18" s="16"/>
    </row>
    <row r="19" spans="1:24" ht="56.25" customHeight="1">
      <c r="A19" s="194" t="s">
        <v>44</v>
      </c>
      <c r="B19" s="195"/>
      <c r="C19" s="196"/>
      <c r="D19" s="261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62"/>
    </row>
    <row r="20" spans="1:24" ht="9.75" customHeight="1">
      <c r="A20" s="48"/>
      <c r="B20" s="48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24" ht="7.5" customHeight="1">
      <c r="A21" s="3"/>
      <c r="B21" s="3"/>
      <c r="C21" s="3"/>
      <c r="D21" s="5"/>
      <c r="E21" s="5"/>
      <c r="F21" s="5"/>
      <c r="G21" s="5"/>
      <c r="H21" s="5"/>
      <c r="I21" s="5"/>
      <c r="J21" s="5"/>
      <c r="K21" s="202" t="s">
        <v>5</v>
      </c>
      <c r="L21" s="202"/>
      <c r="M21" s="202"/>
      <c r="N21" s="30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6" customHeight="1">
      <c r="K22" s="202"/>
      <c r="L22" s="202"/>
      <c r="M22" s="202"/>
      <c r="N22" s="47"/>
    </row>
    <row r="23" spans="1:24" ht="13.5">
      <c r="K23" s="47"/>
      <c r="L23" s="47"/>
      <c r="M23" s="47"/>
      <c r="N23" s="47"/>
    </row>
    <row r="24" spans="1:24" ht="33" customHeight="1">
      <c r="A24" s="166" t="str">
        <f t="shared" ref="A24:V25" si="0">A12</f>
        <v>行事名</v>
      </c>
      <c r="B24" s="235"/>
      <c r="C24" s="236" t="str">
        <f t="shared" ref="C24" si="1">$C$12</f>
        <v>万博ナイター
陸上競技大会</v>
      </c>
      <c r="D24" s="237"/>
      <c r="E24" s="237"/>
      <c r="F24" s="237"/>
      <c r="G24" s="237"/>
      <c r="H24" s="237"/>
      <c r="I24" s="238" t="str">
        <f t="shared" si="0"/>
        <v>期日</v>
      </c>
      <c r="J24" s="166"/>
      <c r="K24" s="172" t="str">
        <f t="shared" si="0"/>
        <v>平成２６年８月２日(土）</v>
      </c>
      <c r="L24" s="172"/>
      <c r="M24" s="172"/>
      <c r="N24" s="172"/>
      <c r="O24" s="172"/>
      <c r="P24" s="172"/>
      <c r="Q24" s="172"/>
      <c r="R24" s="172"/>
      <c r="S24" s="166" t="str">
        <f t="shared" si="0"/>
        <v>集合時間</v>
      </c>
      <c r="T24" s="166"/>
      <c r="U24" s="166"/>
      <c r="V24" s="172" t="str">
        <f t="shared" si="0"/>
        <v>１２時１５分</v>
      </c>
      <c r="W24" s="172"/>
      <c r="X24" s="172"/>
    </row>
    <row r="25" spans="1:24" ht="43.5" customHeight="1">
      <c r="A25" s="166" t="str">
        <f t="shared" si="0"/>
        <v>会場</v>
      </c>
      <c r="B25" s="166"/>
      <c r="C25" s="234" t="str">
        <f t="shared" ref="C25" si="2">$C$13</f>
        <v>万博記念陸上競技場
吹田市千里万博公園5－2
06-6876-1131</v>
      </c>
      <c r="D25" s="233"/>
      <c r="E25" s="233"/>
      <c r="F25" s="233"/>
      <c r="G25" s="233"/>
      <c r="H25" s="233"/>
      <c r="I25" s="166" t="str">
        <f t="shared" si="0"/>
        <v>集合場所</v>
      </c>
      <c r="J25" s="166"/>
      <c r="K25" s="166"/>
      <c r="L25" s="170" t="str">
        <f t="shared" si="0"/>
        <v>万博記念陸上競技場　正面玄関</v>
      </c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</row>
    <row r="26" spans="1:24" ht="15" customHeight="1">
      <c r="A26" s="230" t="s">
        <v>35</v>
      </c>
      <c r="B26" s="166"/>
      <c r="C26" s="251" t="s">
        <v>36</v>
      </c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3"/>
    </row>
    <row r="27" spans="1:24" ht="15" customHeight="1">
      <c r="A27" s="166"/>
      <c r="B27" s="166"/>
      <c r="C27" s="254" t="s">
        <v>133</v>
      </c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6"/>
    </row>
    <row r="28" spans="1:24" ht="15" customHeight="1">
      <c r="A28" s="166"/>
      <c r="B28" s="166"/>
      <c r="C28" s="254" t="s">
        <v>46</v>
      </c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6"/>
    </row>
    <row r="29" spans="1:24" ht="15" customHeight="1">
      <c r="A29" s="166"/>
      <c r="B29" s="166"/>
      <c r="C29" s="258" t="s">
        <v>135</v>
      </c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60"/>
    </row>
    <row r="30" spans="1:24" ht="13.5">
      <c r="K30" s="47"/>
      <c r="L30" s="47"/>
      <c r="M30" s="47"/>
      <c r="N30" s="47"/>
    </row>
    <row r="31" spans="1:24" ht="9" customHeight="1">
      <c r="A31" s="20"/>
      <c r="B31" s="21"/>
      <c r="C31" s="21"/>
      <c r="D31" s="14"/>
      <c r="E31" s="14"/>
      <c r="F31" s="14"/>
      <c r="G31" s="14"/>
      <c r="H31" s="14"/>
      <c r="I31" s="14"/>
      <c r="J31" s="14"/>
      <c r="K31" s="50"/>
      <c r="L31" s="50"/>
      <c r="M31" s="50"/>
      <c r="N31" s="50"/>
      <c r="O31" s="14"/>
      <c r="P31" s="14"/>
      <c r="Q31" s="14"/>
      <c r="R31" s="14"/>
      <c r="S31" s="14"/>
      <c r="T31" s="14"/>
      <c r="U31" s="14"/>
      <c r="V31" s="14"/>
      <c r="W31" s="14"/>
      <c r="X31" s="15"/>
    </row>
    <row r="32" spans="1:24" ht="21">
      <c r="A32" s="227" t="s">
        <v>6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9"/>
    </row>
    <row r="33" spans="1:24" ht="20.100000000000001" customHeight="1">
      <c r="A33" s="17">
        <f t="shared" ref="A33" si="3">$D$14</f>
        <v>0</v>
      </c>
      <c r="B33" s="184">
        <f t="shared" ref="B33" si="4">$C$14</f>
        <v>0</v>
      </c>
      <c r="C33" s="184"/>
      <c r="D33" s="184"/>
      <c r="E33" s="184"/>
      <c r="F33" s="184"/>
      <c r="G33" s="184"/>
      <c r="H33" s="13" t="s">
        <v>7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9"/>
    </row>
    <row r="34" spans="1:24" ht="16.5" customHeight="1">
      <c r="A34" s="22"/>
      <c r="B34" s="23"/>
      <c r="C34" s="23"/>
      <c r="D34" s="23"/>
      <c r="E34" s="23"/>
      <c r="F34" s="23"/>
      <c r="G34" s="23"/>
      <c r="H34" s="23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9"/>
    </row>
    <row r="35" spans="1:24" ht="27" customHeight="1">
      <c r="A35" s="24"/>
      <c r="B35" s="6"/>
      <c r="C35" s="7"/>
      <c r="D35" s="8"/>
      <c r="E35" s="8"/>
      <c r="F35" s="8"/>
      <c r="G35" s="8"/>
      <c r="H35" s="224" t="s">
        <v>33</v>
      </c>
      <c r="I35" s="225"/>
      <c r="J35" s="225"/>
      <c r="K35" s="225"/>
      <c r="L35" s="225"/>
      <c r="M35" s="225"/>
      <c r="N35" s="225"/>
      <c r="O35" s="225"/>
      <c r="P35" s="225"/>
      <c r="Q35" s="226"/>
      <c r="R35" s="51"/>
      <c r="S35" s="51"/>
      <c r="T35" s="18"/>
      <c r="U35" s="18"/>
      <c r="V35" s="18"/>
      <c r="W35" s="18"/>
      <c r="X35" s="19"/>
    </row>
    <row r="36" spans="1:24" ht="12" customHeight="1">
      <c r="A36" s="24"/>
      <c r="B36" s="6"/>
      <c r="C36" s="7"/>
      <c r="D36" s="8"/>
      <c r="E36" s="8"/>
      <c r="F36" s="8"/>
      <c r="G36" s="8"/>
      <c r="H36" s="4"/>
      <c r="I36" s="4"/>
      <c r="J36" s="4"/>
      <c r="K36" s="4"/>
      <c r="L36" s="4"/>
      <c r="M36" s="4"/>
      <c r="N36" s="51"/>
      <c r="O36" s="51"/>
      <c r="P36" s="51"/>
      <c r="Q36" s="51"/>
      <c r="R36" s="51"/>
      <c r="S36" s="51"/>
      <c r="T36" s="18"/>
      <c r="U36" s="18"/>
      <c r="V36" s="18"/>
      <c r="W36" s="18"/>
      <c r="X36" s="19"/>
    </row>
    <row r="37" spans="1:24" ht="20.100000000000001" customHeight="1">
      <c r="A37" s="28" t="s">
        <v>10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29"/>
    </row>
    <row r="38" spans="1:24" ht="20.100000000000001" customHeight="1">
      <c r="A38" s="28" t="s">
        <v>145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29"/>
    </row>
    <row r="39" spans="1:24" ht="20.100000000000001" customHeight="1">
      <c r="A39" s="17"/>
      <c r="B39" s="7"/>
      <c r="C39" s="7"/>
      <c r="D39" s="7"/>
      <c r="E39" s="7" t="s">
        <v>8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25"/>
    </row>
    <row r="40" spans="1:24" ht="20.100000000000001" customHeight="1">
      <c r="A40" s="17"/>
      <c r="B40" s="7"/>
      <c r="C40" s="7"/>
      <c r="D40" s="7"/>
      <c r="E40" s="7" t="s">
        <v>9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25"/>
    </row>
    <row r="41" spans="1:24" ht="20.100000000000001" customHeight="1">
      <c r="A41" s="26"/>
      <c r="B41" s="27"/>
      <c r="C41" s="27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6"/>
    </row>
  </sheetData>
  <mergeCells count="64">
    <mergeCell ref="A9:D9"/>
    <mergeCell ref="E9:X9"/>
    <mergeCell ref="S24:U24"/>
    <mergeCell ref="C29:X29"/>
    <mergeCell ref="A32:X32"/>
    <mergeCell ref="K21:M22"/>
    <mergeCell ref="M15:Q15"/>
    <mergeCell ref="R15:S15"/>
    <mergeCell ref="T15:X15"/>
    <mergeCell ref="A19:C19"/>
    <mergeCell ref="D19:X19"/>
    <mergeCell ref="N17:O18"/>
    <mergeCell ref="C18:F18"/>
    <mergeCell ref="A16:B18"/>
    <mergeCell ref="C16:F16"/>
    <mergeCell ref="G16:X16"/>
    <mergeCell ref="B33:G33"/>
    <mergeCell ref="H35:Q35"/>
    <mergeCell ref="V24:X24"/>
    <mergeCell ref="A25:B25"/>
    <mergeCell ref="C25:H25"/>
    <mergeCell ref="I25:K25"/>
    <mergeCell ref="L25:X25"/>
    <mergeCell ref="A26:B29"/>
    <mergeCell ref="C26:X26"/>
    <mergeCell ref="C27:X27"/>
    <mergeCell ref="C28:X28"/>
    <mergeCell ref="A24:B24"/>
    <mergeCell ref="C24:H24"/>
    <mergeCell ref="I24:J24"/>
    <mergeCell ref="K24:R24"/>
    <mergeCell ref="C17:F17"/>
    <mergeCell ref="A13:B13"/>
    <mergeCell ref="C13:H13"/>
    <mergeCell ref="I13:K13"/>
    <mergeCell ref="L13:X13"/>
    <mergeCell ref="A14:B15"/>
    <mergeCell ref="C14:J15"/>
    <mergeCell ref="K14:L14"/>
    <mergeCell ref="M14:Q14"/>
    <mergeCell ref="R14:S14"/>
    <mergeCell ref="T14:U14"/>
    <mergeCell ref="V14:X14"/>
    <mergeCell ref="K15:L15"/>
    <mergeCell ref="A11:X11"/>
    <mergeCell ref="A12:B12"/>
    <mergeCell ref="C12:H12"/>
    <mergeCell ref="I12:J12"/>
    <mergeCell ref="K12:R12"/>
    <mergeCell ref="S12:U12"/>
    <mergeCell ref="V12:X12"/>
    <mergeCell ref="A6:D6"/>
    <mergeCell ref="E6:X6"/>
    <mergeCell ref="A7:D7"/>
    <mergeCell ref="E7:X7"/>
    <mergeCell ref="A8:D8"/>
    <mergeCell ref="E8:X8"/>
    <mergeCell ref="A1:B1"/>
    <mergeCell ref="A2:X2"/>
    <mergeCell ref="A4:D4"/>
    <mergeCell ref="E4:X4"/>
    <mergeCell ref="A5:D5"/>
    <mergeCell ref="E5:G5"/>
    <mergeCell ref="J5:M5"/>
  </mergeCells>
  <phoneticPr fontId="1"/>
  <printOptions horizontalCentered="1"/>
  <pageMargins left="0.70866141732283472" right="0.70866141732283472" top="0.53" bottom="0.45" header="0.31496062992125984" footer="0.31496062992125984"/>
  <pageSetup paperSize="9" orientation="portrait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57150</xdr:rowOff>
                  </from>
                  <to>
                    <xdr:col>11</xdr:col>
                    <xdr:colOff>47625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5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57150</xdr:rowOff>
                  </from>
                  <to>
                    <xdr:col>11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6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57150</xdr:rowOff>
                  </from>
                  <to>
                    <xdr:col>14</xdr:col>
                    <xdr:colOff>19050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7" name="Check Box 6">
              <controlPr defaultSize="0" autoFill="0" autoLine="0" autoPict="0">
                <anchor moveWithCells="1">
                  <from>
                    <xdr:col>15</xdr:col>
                    <xdr:colOff>142875</xdr:colOff>
                    <xdr:row>16</xdr:row>
                    <xdr:rowOff>209550</xdr:rowOff>
                  </from>
                  <to>
                    <xdr:col>19</xdr:col>
                    <xdr:colOff>38100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8" name="Check Box 10">
              <controlPr defaultSize="0" autoFill="0" autoLine="0" autoPict="0">
                <anchor moveWithCells="1">
                  <from>
                    <xdr:col>12</xdr:col>
                    <xdr:colOff>133350</xdr:colOff>
                    <xdr:row>14</xdr:row>
                    <xdr:rowOff>57150</xdr:rowOff>
                  </from>
                  <to>
                    <xdr:col>14</xdr:col>
                    <xdr:colOff>142875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9" name="Check Box 11">
              <controlPr defaultSize="0" autoFill="0" autoLine="0" autoPict="0">
                <anchor moveWithCells="1">
                  <from>
                    <xdr:col>14</xdr:col>
                    <xdr:colOff>142875</xdr:colOff>
                    <xdr:row>14</xdr:row>
                    <xdr:rowOff>57150</xdr:rowOff>
                  </from>
                  <to>
                    <xdr:col>16</xdr:col>
                    <xdr:colOff>152400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Check Box 12">
              <controlPr defaultSize="0" autoFill="0" autoLine="0" autoPict="0">
                <anchor moveWithCells="1">
                  <from>
                    <xdr:col>12</xdr:col>
                    <xdr:colOff>133350</xdr:colOff>
                    <xdr:row>13</xdr:row>
                    <xdr:rowOff>57150</xdr:rowOff>
                  </from>
                  <to>
                    <xdr:col>14</xdr:col>
                    <xdr:colOff>142875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Check Box 13">
              <controlPr defaultSize="0" autoFill="0" autoLine="0" autoPict="0">
                <anchor moveWithCells="1">
                  <from>
                    <xdr:col>14</xdr:col>
                    <xdr:colOff>142875</xdr:colOff>
                    <xdr:row>13</xdr:row>
                    <xdr:rowOff>57150</xdr:rowOff>
                  </from>
                  <to>
                    <xdr:col>16</xdr:col>
                    <xdr:colOff>152400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Check Box 14">
              <controlPr defaultSize="0" autoFill="0" autoLine="0" autoPict="0">
                <anchor moveWithCells="1">
                  <from>
                    <xdr:col>19</xdr:col>
                    <xdr:colOff>171450</xdr:colOff>
                    <xdr:row>14</xdr:row>
                    <xdr:rowOff>57150</xdr:rowOff>
                  </from>
                  <to>
                    <xdr:col>21</xdr:col>
                    <xdr:colOff>180975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Check Box 15">
              <controlPr defaultSize="0" autoFill="0" autoLine="0" autoPict="0">
                <anchor moveWithCells="1">
                  <from>
                    <xdr:col>21</xdr:col>
                    <xdr:colOff>200025</xdr:colOff>
                    <xdr:row>14</xdr:row>
                    <xdr:rowOff>57150</xdr:rowOff>
                  </from>
                  <to>
                    <xdr:col>23</xdr:col>
                    <xdr:colOff>209550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X48"/>
  <sheetViews>
    <sheetView showGridLines="0" showZeros="0" view="pageBreakPreview" zoomScaleNormal="100" zoomScaleSheetLayoutView="100" workbookViewId="0">
      <selection activeCell="AB16" sqref="AB16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164" t="s">
        <v>45</v>
      </c>
      <c r="B1" s="165"/>
      <c r="C1" s="35" t="s">
        <v>138</v>
      </c>
      <c r="D1" s="41" t="s">
        <v>71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4" ht="2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</row>
    <row r="3" spans="1:24" ht="6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5" customHeight="1">
      <c r="A4" s="166" t="s">
        <v>27</v>
      </c>
      <c r="B4" s="166"/>
      <c r="C4" s="166"/>
      <c r="D4" s="166"/>
      <c r="E4" s="167" t="s">
        <v>43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9"/>
    </row>
    <row r="5" spans="1:24" ht="15" customHeight="1">
      <c r="A5" s="166" t="s">
        <v>19</v>
      </c>
      <c r="B5" s="166"/>
      <c r="C5" s="166"/>
      <c r="D5" s="166"/>
      <c r="E5" s="167" t="s">
        <v>69</v>
      </c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9"/>
    </row>
    <row r="6" spans="1:24" ht="15" customHeight="1">
      <c r="A6" s="166" t="s">
        <v>28</v>
      </c>
      <c r="B6" s="166"/>
      <c r="C6" s="166"/>
      <c r="D6" s="166"/>
      <c r="E6" s="243" t="s">
        <v>150</v>
      </c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5"/>
    </row>
    <row r="7" spans="1:24" ht="15" customHeight="1">
      <c r="A7" s="166" t="s">
        <v>29</v>
      </c>
      <c r="B7" s="166"/>
      <c r="C7" s="166"/>
      <c r="D7" s="166"/>
      <c r="E7" s="243" t="s">
        <v>150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5"/>
    </row>
    <row r="8" spans="1:24" ht="15" customHeight="1">
      <c r="A8" s="166" t="s">
        <v>41</v>
      </c>
      <c r="B8" s="166"/>
      <c r="C8" s="166"/>
      <c r="D8" s="166"/>
      <c r="E8" s="167" t="s">
        <v>42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9"/>
    </row>
    <row r="9" spans="1:24" ht="5.2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0.100000000000001" customHeight="1">
      <c r="A10" s="216" t="s">
        <v>32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</row>
    <row r="11" spans="1:24" ht="13.5">
      <c r="A11" s="211" t="s">
        <v>1</v>
      </c>
      <c r="B11" s="211"/>
      <c r="C11" s="239" t="s">
        <v>54</v>
      </c>
      <c r="D11" s="174"/>
      <c r="E11" s="174"/>
      <c r="F11" s="174"/>
      <c r="G11" s="174"/>
      <c r="H11" s="175"/>
      <c r="I11" s="199" t="s">
        <v>13</v>
      </c>
      <c r="J11" s="201"/>
      <c r="K11" s="273" t="s">
        <v>150</v>
      </c>
      <c r="L11" s="273"/>
      <c r="M11" s="273"/>
      <c r="N11" s="273"/>
      <c r="O11" s="273"/>
      <c r="P11" s="273"/>
      <c r="Q11" s="273"/>
      <c r="R11" s="273"/>
      <c r="S11" s="199" t="s">
        <v>17</v>
      </c>
      <c r="T11" s="200"/>
      <c r="U11" s="201"/>
      <c r="V11" s="179" t="s">
        <v>20</v>
      </c>
      <c r="W11" s="177"/>
      <c r="X11" s="178"/>
    </row>
    <row r="12" spans="1:24" ht="42" customHeight="1">
      <c r="A12" s="211" t="s">
        <v>18</v>
      </c>
      <c r="B12" s="211"/>
      <c r="C12" s="269" t="s">
        <v>148</v>
      </c>
      <c r="D12" s="270"/>
      <c r="E12" s="270"/>
      <c r="F12" s="270"/>
      <c r="G12" s="270"/>
      <c r="H12" s="271"/>
      <c r="I12" s="199" t="s">
        <v>16</v>
      </c>
      <c r="J12" s="200"/>
      <c r="K12" s="201"/>
      <c r="L12" s="272" t="s">
        <v>148</v>
      </c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</row>
    <row r="13" spans="1:24" ht="24.95" customHeight="1">
      <c r="A13" s="211" t="s">
        <v>23</v>
      </c>
      <c r="B13" s="211"/>
      <c r="C13" s="217"/>
      <c r="D13" s="218"/>
      <c r="E13" s="218"/>
      <c r="F13" s="218"/>
      <c r="G13" s="218"/>
      <c r="H13" s="218"/>
      <c r="I13" s="218"/>
      <c r="J13" s="219"/>
      <c r="K13" s="211" t="s">
        <v>14</v>
      </c>
      <c r="L13" s="211"/>
      <c r="M13" s="215"/>
      <c r="N13" s="215"/>
      <c r="O13" s="215"/>
      <c r="P13" s="215"/>
      <c r="Q13" s="215"/>
      <c r="R13" s="211" t="s">
        <v>15</v>
      </c>
      <c r="S13" s="211"/>
      <c r="T13" s="212"/>
      <c r="U13" s="213"/>
      <c r="V13" s="178" t="s">
        <v>12</v>
      </c>
      <c r="W13" s="209"/>
      <c r="X13" s="209"/>
    </row>
    <row r="14" spans="1:24" ht="24.95" customHeight="1">
      <c r="A14" s="211"/>
      <c r="B14" s="211"/>
      <c r="C14" s="220"/>
      <c r="D14" s="221"/>
      <c r="E14" s="221"/>
      <c r="F14" s="221"/>
      <c r="G14" s="221"/>
      <c r="H14" s="221"/>
      <c r="I14" s="221"/>
      <c r="J14" s="222"/>
      <c r="K14" s="211" t="s">
        <v>4</v>
      </c>
      <c r="L14" s="211"/>
      <c r="M14" s="215"/>
      <c r="N14" s="215"/>
      <c r="O14" s="215"/>
      <c r="P14" s="215"/>
      <c r="Q14" s="215"/>
      <c r="R14" s="223" t="s">
        <v>11</v>
      </c>
      <c r="S14" s="223"/>
      <c r="T14" s="215"/>
      <c r="U14" s="215"/>
      <c r="V14" s="215"/>
      <c r="W14" s="215"/>
      <c r="X14" s="215"/>
    </row>
    <row r="15" spans="1:24" ht="16.5" customHeight="1">
      <c r="A15" s="186" t="s">
        <v>22</v>
      </c>
      <c r="B15" s="187"/>
      <c r="C15" s="203" t="s">
        <v>24</v>
      </c>
      <c r="D15" s="204"/>
      <c r="E15" s="204"/>
      <c r="F15" s="205"/>
      <c r="G15" s="206" t="s">
        <v>34</v>
      </c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8"/>
    </row>
    <row r="16" spans="1:24" ht="25.5" customHeight="1">
      <c r="A16" s="188"/>
      <c r="B16" s="189"/>
      <c r="C16" s="197" t="s">
        <v>25</v>
      </c>
      <c r="D16" s="197"/>
      <c r="E16" s="197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</row>
    <row r="17" spans="1:24" ht="22.5" customHeight="1">
      <c r="A17" s="188"/>
      <c r="B17" s="189"/>
      <c r="C17" s="188" t="s">
        <v>26</v>
      </c>
      <c r="D17" s="192"/>
      <c r="E17" s="192"/>
      <c r="F17" s="193"/>
      <c r="G17" s="18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2"/>
    </row>
    <row r="18" spans="1:24" ht="22.5" customHeight="1">
      <c r="A18" s="190"/>
      <c r="B18" s="191"/>
      <c r="C18" s="194"/>
      <c r="D18" s="195"/>
      <c r="E18" s="195"/>
      <c r="F18" s="196"/>
      <c r="G18" s="183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5"/>
    </row>
    <row r="19" spans="1:24" ht="28.5" customHeight="1">
      <c r="A19" s="280" t="s">
        <v>67</v>
      </c>
      <c r="B19" s="201"/>
      <c r="C19" s="281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3"/>
    </row>
    <row r="20" spans="1:24" ht="24.95" customHeight="1">
      <c r="A20" s="211" t="s">
        <v>57</v>
      </c>
      <c r="B20" s="211"/>
      <c r="C20" s="284" t="s">
        <v>58</v>
      </c>
      <c r="D20" s="285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7" t="s">
        <v>59</v>
      </c>
      <c r="Q20" s="288"/>
      <c r="R20" s="288"/>
      <c r="S20" s="288"/>
      <c r="T20" s="288"/>
      <c r="U20" s="288"/>
      <c r="V20" s="288"/>
      <c r="W20" s="288"/>
      <c r="X20" s="289"/>
    </row>
    <row r="21" spans="1:24" ht="24.95" customHeight="1">
      <c r="A21" s="211"/>
      <c r="B21" s="211"/>
      <c r="C21" s="284" t="s">
        <v>58</v>
      </c>
      <c r="D21" s="285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O21" s="286"/>
      <c r="P21" s="287" t="s">
        <v>60</v>
      </c>
      <c r="Q21" s="288"/>
      <c r="R21" s="288"/>
      <c r="S21" s="288"/>
      <c r="T21" s="288"/>
      <c r="U21" s="288"/>
      <c r="V21" s="288"/>
      <c r="W21" s="288"/>
      <c r="X21" s="289"/>
    </row>
    <row r="22" spans="1:24" ht="24.95" customHeight="1" thickBot="1">
      <c r="A22" s="211"/>
      <c r="B22" s="211"/>
      <c r="C22" s="284" t="s">
        <v>58</v>
      </c>
      <c r="D22" s="285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7" t="s">
        <v>60</v>
      </c>
      <c r="Q22" s="288"/>
      <c r="R22" s="288"/>
      <c r="S22" s="288"/>
      <c r="T22" s="288"/>
      <c r="U22" s="288"/>
      <c r="V22" s="288"/>
      <c r="W22" s="288"/>
      <c r="X22" s="289"/>
    </row>
    <row r="23" spans="1:24" ht="22.5" customHeight="1" thickBot="1">
      <c r="A23" s="274" t="s">
        <v>68</v>
      </c>
      <c r="B23" s="274"/>
      <c r="C23" s="275"/>
      <c r="D23" s="276"/>
      <c r="E23" s="277"/>
      <c r="F23" s="94" t="s">
        <v>61</v>
      </c>
      <c r="G23" s="94" t="s">
        <v>62</v>
      </c>
      <c r="H23" s="278">
        <v>1500</v>
      </c>
      <c r="I23" s="278"/>
      <c r="J23" s="278"/>
      <c r="K23" s="95" t="s">
        <v>3</v>
      </c>
      <c r="L23" s="94" t="s">
        <v>63</v>
      </c>
      <c r="M23" s="279">
        <f>D23*H23</f>
        <v>0</v>
      </c>
      <c r="N23" s="279"/>
      <c r="O23" s="279"/>
      <c r="P23" s="94" t="s">
        <v>3</v>
      </c>
      <c r="Q23" s="96"/>
      <c r="R23" s="96"/>
      <c r="S23" s="97"/>
      <c r="T23" s="94"/>
      <c r="U23" s="94"/>
      <c r="V23" s="94"/>
      <c r="W23" s="94"/>
      <c r="X23" s="98"/>
    </row>
    <row r="24" spans="1:24" ht="28.5" customHeight="1">
      <c r="A24" s="199" t="s">
        <v>44</v>
      </c>
      <c r="B24" s="200"/>
      <c r="C24" s="201"/>
      <c r="D24" s="179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8"/>
    </row>
    <row r="25" spans="1:24" ht="6" customHeight="1">
      <c r="A25" s="33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1:24" ht="7.5" customHeight="1">
      <c r="A26" s="3"/>
      <c r="B26" s="3"/>
      <c r="C26" s="3"/>
      <c r="D26" s="5"/>
      <c r="E26" s="5"/>
      <c r="F26" s="5"/>
      <c r="G26" s="5"/>
      <c r="H26" s="5"/>
      <c r="I26" s="5"/>
      <c r="J26" s="5"/>
      <c r="K26" s="202" t="s">
        <v>5</v>
      </c>
      <c r="L26" s="202"/>
      <c r="M26" s="202"/>
      <c r="N26" s="30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6" customHeight="1">
      <c r="K27" s="202"/>
      <c r="L27" s="202"/>
      <c r="M27" s="202"/>
      <c r="N27" s="10"/>
    </row>
    <row r="28" spans="1:24" ht="7.5" customHeight="1">
      <c r="K28" s="10"/>
      <c r="L28" s="10"/>
      <c r="M28" s="10"/>
      <c r="N28" s="10"/>
    </row>
    <row r="29" spans="1:24" ht="18.75" customHeight="1">
      <c r="A29" s="166" t="str">
        <f t="shared" ref="A29:V30" si="0">A11</f>
        <v>行事名</v>
      </c>
      <c r="B29" s="166"/>
      <c r="C29" s="268" t="str">
        <f t="shared" si="0"/>
        <v>近畿小学生交流会</v>
      </c>
      <c r="D29" s="268"/>
      <c r="E29" s="268"/>
      <c r="F29" s="268"/>
      <c r="G29" s="268"/>
      <c r="H29" s="268"/>
      <c r="I29" s="166" t="str">
        <f t="shared" si="0"/>
        <v>期日</v>
      </c>
      <c r="J29" s="166"/>
      <c r="K29" s="172" t="str">
        <f t="shared" si="0"/>
        <v>平成２６年　月　日(　）</v>
      </c>
      <c r="L29" s="172"/>
      <c r="M29" s="172"/>
      <c r="N29" s="172"/>
      <c r="O29" s="172"/>
      <c r="P29" s="172"/>
      <c r="Q29" s="172"/>
      <c r="R29" s="172"/>
      <c r="S29" s="166" t="str">
        <f t="shared" si="0"/>
        <v>集合時間</v>
      </c>
      <c r="T29" s="166"/>
      <c r="U29" s="166"/>
      <c r="V29" s="172" t="str">
        <f t="shared" si="0"/>
        <v>８時１５分</v>
      </c>
      <c r="W29" s="172"/>
      <c r="X29" s="172"/>
    </row>
    <row r="30" spans="1:24" ht="43.5" customHeight="1">
      <c r="A30" s="166" t="str">
        <f t="shared" si="0"/>
        <v>会場</v>
      </c>
      <c r="B30" s="235"/>
      <c r="C30" s="257" t="str">
        <f t="shared" ref="C30" si="1">$C$12</f>
        <v>未定</v>
      </c>
      <c r="D30" s="168"/>
      <c r="E30" s="168"/>
      <c r="F30" s="168"/>
      <c r="G30" s="168"/>
      <c r="H30" s="169"/>
      <c r="I30" s="238" t="str">
        <f t="shared" si="0"/>
        <v>集合場所</v>
      </c>
      <c r="J30" s="166"/>
      <c r="K30" s="166"/>
      <c r="L30" s="170" t="str">
        <f t="shared" si="0"/>
        <v>未定</v>
      </c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</row>
    <row r="31" spans="1:24" ht="15" customHeight="1">
      <c r="A31" s="230" t="s">
        <v>35</v>
      </c>
      <c r="B31" s="166"/>
      <c r="C31" s="232" t="s">
        <v>36</v>
      </c>
      <c r="D31" s="232"/>
      <c r="E31" s="232"/>
      <c r="F31" s="232"/>
      <c r="G31" s="232"/>
      <c r="H31" s="232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</row>
    <row r="32" spans="1:24" ht="15" customHeight="1">
      <c r="A32" s="166"/>
      <c r="B32" s="166"/>
      <c r="C32" s="232" t="s">
        <v>37</v>
      </c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</row>
    <row r="33" spans="1:24" ht="15" customHeight="1">
      <c r="A33" s="166"/>
      <c r="B33" s="166"/>
      <c r="C33" s="232" t="s">
        <v>38</v>
      </c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</row>
    <row r="34" spans="1:24" ht="15" customHeight="1">
      <c r="A34" s="166"/>
      <c r="B34" s="166"/>
      <c r="C34" s="232" t="s">
        <v>46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</row>
    <row r="35" spans="1:24" ht="15" customHeight="1">
      <c r="A35" s="166"/>
      <c r="B35" s="166"/>
      <c r="C35" s="232" t="s">
        <v>39</v>
      </c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</row>
    <row r="36" spans="1:24" ht="15" customHeight="1">
      <c r="A36" s="166"/>
      <c r="B36" s="166"/>
      <c r="C36" s="233" t="s">
        <v>40</v>
      </c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</row>
    <row r="37" spans="1:24" ht="13.5">
      <c r="K37" s="10"/>
      <c r="L37" s="10"/>
      <c r="M37" s="10"/>
      <c r="N37" s="10"/>
    </row>
    <row r="38" spans="1:24" ht="9" customHeight="1">
      <c r="A38" s="20"/>
      <c r="B38" s="21"/>
      <c r="C38" s="21"/>
      <c r="D38" s="14"/>
      <c r="E38" s="14"/>
      <c r="F38" s="14"/>
      <c r="G38" s="14"/>
      <c r="H38" s="14"/>
      <c r="I38" s="14"/>
      <c r="J38" s="14"/>
      <c r="K38" s="12"/>
      <c r="L38" s="12"/>
      <c r="M38" s="12"/>
      <c r="N38" s="12"/>
      <c r="O38" s="14"/>
      <c r="P38" s="14"/>
      <c r="Q38" s="14"/>
      <c r="R38" s="14"/>
      <c r="S38" s="14"/>
      <c r="T38" s="14"/>
      <c r="U38" s="14"/>
      <c r="V38" s="14"/>
      <c r="W38" s="14"/>
      <c r="X38" s="15"/>
    </row>
    <row r="39" spans="1:24" ht="21">
      <c r="A39" s="227" t="s">
        <v>6</v>
      </c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9"/>
    </row>
    <row r="40" spans="1:24" ht="13.5">
      <c r="A40" s="17">
        <f t="shared" ref="A40" si="2">$D$13</f>
        <v>0</v>
      </c>
      <c r="B40" s="184">
        <f t="shared" ref="B40" si="3">$C$13</f>
        <v>0</v>
      </c>
      <c r="C40" s="184"/>
      <c r="D40" s="184"/>
      <c r="E40" s="184"/>
      <c r="F40" s="184"/>
      <c r="G40" s="184"/>
      <c r="H40" s="13" t="s">
        <v>7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9"/>
    </row>
    <row r="41" spans="1:24" ht="10.5" customHeight="1">
      <c r="A41" s="22"/>
      <c r="B41" s="23"/>
      <c r="C41" s="23"/>
      <c r="D41" s="23"/>
      <c r="E41" s="23"/>
      <c r="F41" s="23"/>
      <c r="G41" s="23"/>
      <c r="H41" s="23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9"/>
    </row>
    <row r="42" spans="1:24" ht="27" customHeight="1">
      <c r="A42" s="24"/>
      <c r="B42" s="6"/>
      <c r="C42" s="7"/>
      <c r="D42" s="8"/>
      <c r="E42" s="8"/>
      <c r="F42" s="8"/>
      <c r="G42" s="8"/>
      <c r="H42" s="224" t="s">
        <v>64</v>
      </c>
      <c r="I42" s="225"/>
      <c r="J42" s="267"/>
      <c r="K42" s="225"/>
      <c r="L42" s="225"/>
      <c r="M42" s="225"/>
      <c r="N42" s="225"/>
      <c r="O42" s="225"/>
      <c r="P42" s="225" t="s">
        <v>65</v>
      </c>
      <c r="Q42" s="226"/>
      <c r="R42" s="37"/>
      <c r="S42" s="37"/>
      <c r="T42" s="18"/>
      <c r="U42" s="18"/>
      <c r="V42" s="18"/>
      <c r="W42" s="18"/>
      <c r="X42" s="19"/>
    </row>
    <row r="43" spans="1:24" ht="12" customHeight="1">
      <c r="A43" s="24"/>
      <c r="B43" s="6"/>
      <c r="C43" s="7"/>
      <c r="D43" s="8"/>
      <c r="E43" s="8"/>
      <c r="F43" s="8"/>
      <c r="G43" s="8"/>
      <c r="H43" s="4"/>
      <c r="I43" s="4"/>
      <c r="J43" s="4"/>
      <c r="K43" s="4"/>
      <c r="L43" s="4"/>
      <c r="M43" s="4"/>
      <c r="N43" s="9"/>
      <c r="O43" s="9"/>
      <c r="P43" s="9"/>
      <c r="Q43" s="9"/>
      <c r="R43" s="9"/>
      <c r="S43" s="9"/>
      <c r="T43" s="18"/>
      <c r="U43" s="18"/>
      <c r="V43" s="18"/>
      <c r="W43" s="18"/>
      <c r="X43" s="19"/>
    </row>
    <row r="44" spans="1:24" ht="13.5">
      <c r="A44" s="28" t="s">
        <v>66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29"/>
    </row>
    <row r="45" spans="1:24" ht="13.5">
      <c r="A45" s="28" t="s">
        <v>145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29"/>
    </row>
    <row r="46" spans="1:24" ht="13.5">
      <c r="A46" s="17"/>
      <c r="B46" s="7"/>
      <c r="C46" s="7"/>
      <c r="D46" s="7"/>
      <c r="E46" s="7" t="s">
        <v>8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25"/>
    </row>
    <row r="47" spans="1:24" ht="13.5">
      <c r="A47" s="17"/>
      <c r="B47" s="7"/>
      <c r="C47" s="7"/>
      <c r="D47" s="7"/>
      <c r="E47" s="7" t="s">
        <v>9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25"/>
    </row>
    <row r="48" spans="1:24" ht="20.100000000000001" customHeight="1">
      <c r="A48" s="26"/>
      <c r="B48" s="27"/>
      <c r="C48" s="2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6"/>
    </row>
  </sheetData>
  <mergeCells count="82">
    <mergeCell ref="A23:C23"/>
    <mergeCell ref="D23:E23"/>
    <mergeCell ref="H23:J23"/>
    <mergeCell ref="M23:O23"/>
    <mergeCell ref="A19:B19"/>
    <mergeCell ref="C19:X19"/>
    <mergeCell ref="A20:B22"/>
    <mergeCell ref="C20:D20"/>
    <mergeCell ref="E20:O20"/>
    <mergeCell ref="P20:X20"/>
    <mergeCell ref="C21:D21"/>
    <mergeCell ref="E21:O21"/>
    <mergeCell ref="P21:X21"/>
    <mergeCell ref="C22:D22"/>
    <mergeCell ref="E22:O22"/>
    <mergeCell ref="P22:X22"/>
    <mergeCell ref="A1:B1"/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A30:B30"/>
    <mergeCell ref="C30:H30"/>
    <mergeCell ref="I30:K30"/>
    <mergeCell ref="L30:X30"/>
    <mergeCell ref="A15:B18"/>
    <mergeCell ref="C15:F15"/>
    <mergeCell ref="G15:X15"/>
    <mergeCell ref="C16:F16"/>
    <mergeCell ref="G16:X16"/>
    <mergeCell ref="C17:F18"/>
    <mergeCell ref="G17:X18"/>
    <mergeCell ref="A24:C24"/>
    <mergeCell ref="D24:X24"/>
    <mergeCell ref="K26:M27"/>
    <mergeCell ref="A29:B29"/>
    <mergeCell ref="C29:H29"/>
    <mergeCell ref="I29:J29"/>
    <mergeCell ref="K29:R29"/>
    <mergeCell ref="S29:U29"/>
    <mergeCell ref="V29:X29"/>
    <mergeCell ref="C35:X35"/>
    <mergeCell ref="H42:I42"/>
    <mergeCell ref="J42:O42"/>
    <mergeCell ref="P42:Q42"/>
    <mergeCell ref="C36:X36"/>
    <mergeCell ref="A39:X39"/>
    <mergeCell ref="B40:G40"/>
    <mergeCell ref="A31:B36"/>
    <mergeCell ref="C31:X31"/>
    <mergeCell ref="C32:X32"/>
    <mergeCell ref="C33:X33"/>
    <mergeCell ref="C34:X34"/>
  </mergeCells>
  <phoneticPr fontId="1"/>
  <printOptions horizontalCentered="1"/>
  <pageMargins left="0.70866141732283472" right="0.70866141732283472" top="0.39" bottom="0.41" header="0.31496062992125984" footer="0.31496062992125984"/>
  <pageSetup paperSize="9" orientation="portrait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57150</xdr:rowOff>
                  </from>
                  <to>
                    <xdr:col>11</xdr:col>
                    <xdr:colOff>47625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12</xdr:col>
                    <xdr:colOff>28575</xdr:colOff>
                    <xdr:row>16</xdr:row>
                    <xdr:rowOff>66675</xdr:rowOff>
                  </from>
                  <to>
                    <xdr:col>15</xdr:col>
                    <xdr:colOff>209550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15</xdr:row>
                    <xdr:rowOff>57150</xdr:rowOff>
                  </from>
                  <to>
                    <xdr:col>11</xdr:col>
                    <xdr:colOff>47625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9</xdr:col>
                    <xdr:colOff>9525</xdr:colOff>
                    <xdr:row>16</xdr:row>
                    <xdr:rowOff>57150</xdr:rowOff>
                  </from>
                  <to>
                    <xdr:col>11</xdr:col>
                    <xdr:colOff>190500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9</xdr:col>
                    <xdr:colOff>9525</xdr:colOff>
                    <xdr:row>17</xdr:row>
                    <xdr:rowOff>47625</xdr:rowOff>
                  </from>
                  <to>
                    <xdr:col>12</xdr:col>
                    <xdr:colOff>19050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38100</xdr:rowOff>
                  </from>
                  <to>
                    <xdr:col>9</xdr:col>
                    <xdr:colOff>209550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12</xdr:col>
                    <xdr:colOff>19050</xdr:colOff>
                    <xdr:row>17</xdr:row>
                    <xdr:rowOff>47625</xdr:rowOff>
                  </from>
                  <to>
                    <xdr:col>17</xdr:col>
                    <xdr:colOff>28575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16</xdr:col>
                    <xdr:colOff>19050</xdr:colOff>
                    <xdr:row>16</xdr:row>
                    <xdr:rowOff>66675</xdr:rowOff>
                  </from>
                  <to>
                    <xdr:col>21</xdr:col>
                    <xdr:colOff>28575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16</xdr:col>
                    <xdr:colOff>28575</xdr:colOff>
                    <xdr:row>15</xdr:row>
                    <xdr:rowOff>57150</xdr:rowOff>
                  </from>
                  <to>
                    <xdr:col>21</xdr:col>
                    <xdr:colOff>38100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12</xdr:col>
                    <xdr:colOff>133350</xdr:colOff>
                    <xdr:row>13</xdr:row>
                    <xdr:rowOff>57150</xdr:rowOff>
                  </from>
                  <to>
                    <xdr:col>14</xdr:col>
                    <xdr:colOff>142875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14</xdr:col>
                    <xdr:colOff>142875</xdr:colOff>
                    <xdr:row>13</xdr:row>
                    <xdr:rowOff>57150</xdr:rowOff>
                  </from>
                  <to>
                    <xdr:col>16</xdr:col>
                    <xdr:colOff>152400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12</xdr:col>
                    <xdr:colOff>133350</xdr:colOff>
                    <xdr:row>12</xdr:row>
                    <xdr:rowOff>57150</xdr:rowOff>
                  </from>
                  <to>
                    <xdr:col>14</xdr:col>
                    <xdr:colOff>142875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14</xdr:col>
                    <xdr:colOff>142875</xdr:colOff>
                    <xdr:row>12</xdr:row>
                    <xdr:rowOff>57150</xdr:rowOff>
                  </from>
                  <to>
                    <xdr:col>16</xdr:col>
                    <xdr:colOff>152400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19</xdr:col>
                    <xdr:colOff>171450</xdr:colOff>
                    <xdr:row>13</xdr:row>
                    <xdr:rowOff>57150</xdr:rowOff>
                  </from>
                  <to>
                    <xdr:col>21</xdr:col>
                    <xdr:colOff>180975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21</xdr:col>
                    <xdr:colOff>200025</xdr:colOff>
                    <xdr:row>13</xdr:row>
                    <xdr:rowOff>57150</xdr:rowOff>
                  </from>
                  <to>
                    <xdr:col>23</xdr:col>
                    <xdr:colOff>209550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12</xdr:col>
                    <xdr:colOff>28575</xdr:colOff>
                    <xdr:row>15</xdr:row>
                    <xdr:rowOff>57150</xdr:rowOff>
                  </from>
                  <to>
                    <xdr:col>15</xdr:col>
                    <xdr:colOff>200025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47625</xdr:rowOff>
                  </from>
                  <to>
                    <xdr:col>11</xdr:col>
                    <xdr:colOff>161925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2</xdr:col>
                    <xdr:colOff>171450</xdr:colOff>
                    <xdr:row>18</xdr:row>
                    <xdr:rowOff>76200</xdr:rowOff>
                  </from>
                  <to>
                    <xdr:col>6</xdr:col>
                    <xdr:colOff>85725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85725</xdr:rowOff>
                  </from>
                  <to>
                    <xdr:col>20</xdr:col>
                    <xdr:colOff>123825</xdr:colOff>
                    <xdr:row>18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受付スケジュール</vt:lpstr>
      <vt:lpstr>①大阪第1回</vt:lpstr>
      <vt:lpstr>②大阪第2回</vt:lpstr>
      <vt:lpstr>③大阪第3回</vt:lpstr>
      <vt:lpstr>④大阪第4回</vt:lpstr>
      <vt:lpstr>⑤大阪第5回</vt:lpstr>
      <vt:lpstr>⑥大阪第6回</vt:lpstr>
      <vt:lpstr>⑦万博ナイター</vt:lpstr>
      <vt:lpstr>⑧近畿</vt:lpstr>
      <vt:lpstr>⑨クリスマス会申込書</vt:lpstr>
      <vt:lpstr>HKSC大会・お別れ会・リレーカーニバル</vt:lpstr>
      <vt:lpstr>①大阪第1回!Print_Area</vt:lpstr>
      <vt:lpstr>②大阪第2回!Print_Area</vt:lpstr>
      <vt:lpstr>③大阪第3回!Print_Area</vt:lpstr>
      <vt:lpstr>④大阪第4回!Print_Area</vt:lpstr>
      <vt:lpstr>⑤大阪第5回!Print_Area</vt:lpstr>
      <vt:lpstr>⑥大阪第6回!Print_Area</vt:lpstr>
      <vt:lpstr>⑦万博ナイター!Print_Area</vt:lpstr>
      <vt:lpstr>⑧近畿!Print_Area</vt:lpstr>
      <vt:lpstr>⑨クリスマス会申込書!Print_Area</vt:lpstr>
      <vt:lpstr>HKSC大会・お別れ会・リレーカーニバル!Print_Area</vt:lpstr>
      <vt:lpstr>受付スケジュール!Print_Area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TANAKA-2008</dc:creator>
  <cp:lastModifiedBy>y</cp:lastModifiedBy>
  <cp:lastPrinted>2015-03-07T06:48:30Z</cp:lastPrinted>
  <dcterms:created xsi:type="dcterms:W3CDTF">2011-02-08T05:29:41Z</dcterms:created>
  <dcterms:modified xsi:type="dcterms:W3CDTF">2015-11-30T08:14:50Z</dcterms:modified>
</cp:coreProperties>
</file>